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othilldeanza-my.sharepoint.com/personal/10413431_fhda_edu/Documents/Desktop/New folder/Online/fund41-dasg-general/51-55-dasg-operational/51-dasg-support-costs/"/>
    </mc:Choice>
  </mc:AlternateContent>
  <xr:revisionPtr revIDLastSave="4" documentId="13_ncr:1_{87C2A5B2-23A2-734F-AC0D-C98AFF66A4E2}" xr6:coauthVersionLast="47" xr6:coauthVersionMax="47" xr10:uidLastSave="{23F3916F-A7F6-4E40-A617-1FA899C93381}"/>
  <bookViews>
    <workbookView xWindow="2340" yWindow="585" windowWidth="20040" windowHeight="12420" xr2:uid="{B5F0338D-960B-F244-87E2-A661CA6E40BA}"/>
  </bookViews>
  <sheets>
    <sheet name="Summary" sheetId="1" r:id="rId1"/>
    <sheet name="Employee Calculation" sheetId="2" r:id="rId2"/>
    <sheet name="Student Employe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3" l="1"/>
  <c r="F13" i="3" s="1"/>
  <c r="F8" i="3"/>
  <c r="F9" i="3"/>
  <c r="F11" i="3"/>
  <c r="D15" i="2"/>
  <c r="E15" i="2" s="1"/>
  <c r="K6" i="1" s="1"/>
  <c r="D13" i="2"/>
  <c r="E13" i="2" s="1"/>
  <c r="J6" i="1" s="1"/>
  <c r="L6" i="1" s="1"/>
  <c r="C10" i="2"/>
  <c r="D9" i="2"/>
  <c r="E9" i="2" s="1"/>
  <c r="K5" i="1" s="1"/>
  <c r="K7" i="1" s="1"/>
  <c r="D8" i="2"/>
  <c r="D10" i="2" s="1"/>
  <c r="C6" i="2"/>
  <c r="D5" i="2"/>
  <c r="E5" i="2" s="1"/>
  <c r="J5" i="1" s="1"/>
  <c r="D4" i="2"/>
  <c r="D6" i="2" s="1"/>
  <c r="F20" i="3" l="1"/>
  <c r="F22" i="3" s="1"/>
  <c r="F14" i="3"/>
  <c r="F16" i="3" s="1"/>
  <c r="L5" i="1"/>
  <c r="L7" i="1" s="1"/>
  <c r="L11" i="1" s="1"/>
  <c r="L15" i="1" s="1"/>
  <c r="J7" i="1"/>
  <c r="E4" i="2"/>
  <c r="E6" i="2" s="1"/>
  <c r="E8" i="2"/>
  <c r="E10" i="2" s="1"/>
</calcChain>
</file>

<file path=xl/sharedStrings.xml><?xml version="1.0" encoding="utf-8"?>
<sst xmlns="http://schemas.openxmlformats.org/spreadsheetml/2006/main" count="62" uniqueCount="51">
  <si>
    <t xml:space="preserve">Accountant                    </t>
  </si>
  <si>
    <t xml:space="preserve">Accounting Assistant          </t>
  </si>
  <si>
    <t xml:space="preserve"> POS. NUM.  </t>
  </si>
  <si>
    <t>FUND CODE</t>
  </si>
  <si>
    <t>ORG CODE</t>
  </si>
  <si>
    <t>ACCT CODE</t>
  </si>
  <si>
    <t>PROG CODE</t>
  </si>
  <si>
    <t xml:space="preserve">JOB TITLE                     </t>
  </si>
  <si>
    <t xml:space="preserve">  FUND AMT </t>
  </si>
  <si>
    <t>BENEFIT AMT</t>
  </si>
  <si>
    <t>DASG Student Accounts</t>
  </si>
  <si>
    <t>Kirk, Lisa</t>
  </si>
  <si>
    <t>Nguyen, Jennifer</t>
  </si>
  <si>
    <t>NAME</t>
  </si>
  <si>
    <t>Lisa Salary</t>
  </si>
  <si>
    <t>Lisa Benefits</t>
  </si>
  <si>
    <t>Jennifer Salary</t>
  </si>
  <si>
    <t>Jennifer Benefits</t>
  </si>
  <si>
    <t>Plus 5% COLA</t>
  </si>
  <si>
    <t>Total DASG Office Employees:</t>
  </si>
  <si>
    <t>Total</t>
  </si>
  <si>
    <t>TOTAL</t>
  </si>
  <si>
    <t>Student Employee:</t>
  </si>
  <si>
    <t>Total Request</t>
  </si>
  <si>
    <t>Monthly (10-2021)</t>
  </si>
  <si>
    <t>Accounting Assistant II Payrate $17.60 Per Hour</t>
  </si>
  <si>
    <t>Accounting Assistant I Payrate $16.07 Per Hour</t>
  </si>
  <si>
    <t>*Cashiering Assistant Payrate $16.79 Per Hour</t>
  </si>
  <si>
    <t>Amount</t>
  </si>
  <si>
    <t>Object Code</t>
  </si>
  <si>
    <t>Budget Request:</t>
  </si>
  <si>
    <t>Grand Total</t>
  </si>
  <si>
    <t>Benefits 3%</t>
  </si>
  <si>
    <t>Total Labor</t>
  </si>
  <si>
    <t>(Overlap-Train New Employee)</t>
  </si>
  <si>
    <t>Step 1</t>
  </si>
  <si>
    <t>Level III:</t>
  </si>
  <si>
    <t>(Summer Break)</t>
  </si>
  <si>
    <t>(Summer Session)</t>
  </si>
  <si>
    <t>(3 Quarters)</t>
  </si>
  <si>
    <t>Hourly Pay $</t>
  </si>
  <si>
    <t># of Weeks</t>
  </si>
  <si>
    <t>Hrs.Per Week</t>
  </si>
  <si>
    <t># of Employees</t>
  </si>
  <si>
    <t>Accounting/Cashiering Assistant *</t>
  </si>
  <si>
    <t>STUDENT EMPLOYEE PAYROLL: 2022-2023 DASB BUDGET REQUEST</t>
  </si>
  <si>
    <t xml:space="preserve">DASG - Student Accounts Office </t>
  </si>
  <si>
    <t>Classified Employees</t>
  </si>
  <si>
    <t>Est. Annual</t>
  </si>
  <si>
    <t xml:space="preserve">PCT   </t>
  </si>
  <si>
    <t>ORG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</si>
</sst>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 applyFill="1"/>
    <xf numFmtId="43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9" fontId="0" fillId="0" borderId="0" xfId="3" applyFont="1" applyFill="1"/>
    <xf numFmtId="43" fontId="0" fillId="0" borderId="0" xfId="0" applyNumberFormat="1"/>
    <xf numFmtId="4" fontId="0" fillId="0" borderId="0" xfId="0" applyNumberFormat="1"/>
    <xf numFmtId="9" fontId="0" fillId="0" borderId="0" xfId="0" applyNumberFormat="1"/>
    <xf numFmtId="4" fontId="0" fillId="0" borderId="2" xfId="0" applyNumberFormat="1" applyBorder="1"/>
    <xf numFmtId="0" fontId="0" fillId="2" borderId="0" xfId="0" applyFill="1"/>
    <xf numFmtId="9" fontId="0" fillId="2" borderId="0" xfId="0" applyNumberFormat="1" applyFill="1"/>
    <xf numFmtId="4" fontId="0" fillId="2" borderId="0" xfId="0" applyNumberFormat="1" applyFill="1"/>
    <xf numFmtId="43" fontId="0" fillId="0" borderId="0" xfId="0" applyNumberFormat="1" applyFill="1"/>
    <xf numFmtId="0" fontId="0" fillId="0" borderId="2" xfId="0" applyFill="1" applyBorder="1"/>
    <xf numFmtId="43" fontId="0" fillId="0" borderId="2" xfId="0" applyNumberFormat="1" applyFill="1" applyBorder="1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right"/>
    </xf>
    <xf numFmtId="43" fontId="1" fillId="0" borderId="0" xfId="1" applyFont="1" applyFill="1"/>
    <xf numFmtId="0" fontId="3" fillId="0" borderId="0" xfId="4"/>
    <xf numFmtId="164" fontId="3" fillId="0" borderId="0" xfId="4" applyNumberFormat="1" applyAlignment="1">
      <alignment horizontal="right"/>
    </xf>
    <xf numFmtId="4" fontId="3" fillId="0" borderId="0" xfId="4" applyNumberFormat="1" applyAlignment="1">
      <alignment horizontal="center"/>
    </xf>
    <xf numFmtId="0" fontId="3" fillId="0" borderId="0" xfId="4" applyAlignment="1">
      <alignment horizontal="center"/>
    </xf>
    <xf numFmtId="4" fontId="4" fillId="0" borderId="0" xfId="4" applyNumberFormat="1" applyFont="1" applyAlignment="1">
      <alignment horizontal="center"/>
    </xf>
    <xf numFmtId="0" fontId="4" fillId="0" borderId="0" xfId="4" applyFont="1" applyAlignment="1">
      <alignment horizontal="center"/>
    </xf>
    <xf numFmtId="0" fontId="4" fillId="0" borderId="0" xfId="4" applyFont="1" applyAlignment="1">
      <alignment horizontal="left"/>
    </xf>
    <xf numFmtId="0" fontId="5" fillId="0" borderId="0" xfId="4" applyFont="1"/>
    <xf numFmtId="0" fontId="6" fillId="0" borderId="0" xfId="4" applyFont="1"/>
    <xf numFmtId="0" fontId="6" fillId="0" borderId="0" xfId="4" applyFont="1" applyAlignment="1">
      <alignment horizontal="center"/>
    </xf>
    <xf numFmtId="4" fontId="6" fillId="0" borderId="0" xfId="4" applyNumberFormat="1" applyFont="1" applyAlignment="1">
      <alignment horizontal="center"/>
    </xf>
    <xf numFmtId="164" fontId="6" fillId="0" borderId="0" xfId="4" applyNumberFormat="1" applyFont="1" applyAlignment="1">
      <alignment horizontal="right"/>
    </xf>
    <xf numFmtId="0" fontId="5" fillId="0" borderId="0" xfId="4" applyFont="1" applyAlignment="1">
      <alignment horizontal="center"/>
    </xf>
    <xf numFmtId="4" fontId="5" fillId="0" borderId="0" xfId="4" applyNumberFormat="1" applyFont="1" applyAlignment="1">
      <alignment horizontal="center"/>
    </xf>
    <xf numFmtId="164" fontId="5" fillId="0" borderId="0" xfId="4" applyNumberFormat="1" applyFont="1" applyAlignment="1">
      <alignment horizontal="center"/>
    </xf>
    <xf numFmtId="164" fontId="5" fillId="0" borderId="0" xfId="4" applyNumberFormat="1" applyFont="1" applyAlignment="1">
      <alignment horizontal="right"/>
    </xf>
    <xf numFmtId="164" fontId="6" fillId="0" borderId="1" xfId="4" applyNumberFormat="1" applyFont="1" applyBorder="1" applyAlignment="1">
      <alignment horizontal="right"/>
    </xf>
    <xf numFmtId="164" fontId="6" fillId="0" borderId="4" xfId="4" applyNumberFormat="1" applyFont="1" applyBorder="1" applyAlignment="1">
      <alignment horizontal="right"/>
    </xf>
    <xf numFmtId="1" fontId="6" fillId="0" borderId="0" xfId="4" applyNumberFormat="1" applyFont="1" applyAlignment="1">
      <alignment horizontal="center"/>
    </xf>
    <xf numFmtId="164" fontId="5" fillId="0" borderId="3" xfId="4" applyNumberFormat="1" applyFont="1" applyBorder="1" applyAlignment="1">
      <alignment horizontal="right"/>
    </xf>
    <xf numFmtId="165" fontId="0" fillId="0" borderId="0" xfId="1" applyNumberFormat="1" applyFont="1"/>
    <xf numFmtId="165" fontId="0" fillId="0" borderId="0" xfId="1" applyNumberFormat="1" applyFont="1" applyAlignment="1">
      <alignment horizontal="center"/>
    </xf>
    <xf numFmtId="165" fontId="0" fillId="0" borderId="0" xfId="0" applyNumberFormat="1" applyFont="1"/>
    <xf numFmtId="165" fontId="0" fillId="0" borderId="3" xfId="2" applyNumberFormat="1" applyFont="1" applyBorder="1"/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right"/>
    </xf>
  </cellXfs>
  <cellStyles count="5">
    <cellStyle name="Comma" xfId="1" builtinId="3"/>
    <cellStyle name="Currency" xfId="2" builtinId="4"/>
    <cellStyle name="Normal" xfId="0" builtinId="0"/>
    <cellStyle name="Normal 2" xfId="4" xr:uid="{173DE42A-FA33-7E46-AF05-C72E0619A0FA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0069D-A686-CF44-AB8E-67DBE4FFC4E1}">
  <sheetPr>
    <pageSetUpPr fitToPage="1"/>
  </sheetPr>
  <dimension ref="A1:N35"/>
  <sheetViews>
    <sheetView tabSelected="1" zoomScaleNormal="100" workbookViewId="0">
      <selection activeCell="A7" sqref="A7"/>
    </sheetView>
  </sheetViews>
  <sheetFormatPr defaultColWidth="11" defaultRowHeight="15.75" x14ac:dyDescent="0.25"/>
  <cols>
    <col min="2" max="2" width="15.625" customWidth="1"/>
    <col min="5" max="5" width="20.5" customWidth="1"/>
    <col min="8" max="8" width="19.625" customWidth="1"/>
    <col min="9" max="9" width="7.375" customWidth="1"/>
    <col min="10" max="11" width="12.625" customWidth="1"/>
    <col min="12" max="12" width="12.5" bestFit="1" customWidth="1"/>
  </cols>
  <sheetData>
    <row r="1" spans="1:12" x14ac:dyDescent="0.25">
      <c r="A1" s="18" t="s">
        <v>46</v>
      </c>
    </row>
    <row r="2" spans="1:12" x14ac:dyDescent="0.25">
      <c r="A2" t="s">
        <v>47</v>
      </c>
    </row>
    <row r="4" spans="1:12" s="5" customFormat="1" x14ac:dyDescent="0.25">
      <c r="A4" s="4" t="s">
        <v>2</v>
      </c>
      <c r="B4" s="4" t="s">
        <v>13</v>
      </c>
      <c r="C4" s="4" t="s">
        <v>3</v>
      </c>
      <c r="D4" s="4" t="s">
        <v>4</v>
      </c>
      <c r="E4" s="4" t="s">
        <v>50</v>
      </c>
      <c r="F4" s="4" t="s">
        <v>5</v>
      </c>
      <c r="G4" s="4" t="s">
        <v>6</v>
      </c>
      <c r="H4" s="4" t="s">
        <v>7</v>
      </c>
      <c r="I4" s="4" t="s">
        <v>49</v>
      </c>
      <c r="J4" s="3" t="s">
        <v>8</v>
      </c>
      <c r="K4" s="3" t="s">
        <v>9</v>
      </c>
      <c r="L4" s="3" t="s">
        <v>21</v>
      </c>
    </row>
    <row r="5" spans="1:12" s="5" customFormat="1" x14ac:dyDescent="0.25">
      <c r="A5" s="6">
        <v>230066</v>
      </c>
      <c r="B5" s="5" t="s">
        <v>11</v>
      </c>
      <c r="C5" s="6">
        <v>114080</v>
      </c>
      <c r="D5" s="6">
        <v>581039</v>
      </c>
      <c r="E5" s="5" t="s">
        <v>10</v>
      </c>
      <c r="F5" s="6">
        <v>2170</v>
      </c>
      <c r="G5" s="6">
        <v>699000</v>
      </c>
      <c r="H5" s="5" t="s">
        <v>0</v>
      </c>
      <c r="I5" s="7">
        <v>0.4</v>
      </c>
      <c r="J5" s="2">
        <f>'Employee Calculation'!E5</f>
        <v>51593.219999999994</v>
      </c>
      <c r="K5" s="2">
        <f>'Employee Calculation'!E9</f>
        <v>19632.563999999998</v>
      </c>
      <c r="L5" s="15">
        <f>SUM(J5:K5)</f>
        <v>71225.783999999985</v>
      </c>
    </row>
    <row r="6" spans="1:12" s="5" customFormat="1" x14ac:dyDescent="0.25">
      <c r="A6" s="6">
        <v>230285</v>
      </c>
      <c r="B6" s="5" t="s">
        <v>12</v>
      </c>
      <c r="C6" s="6">
        <v>114080</v>
      </c>
      <c r="D6" s="6">
        <v>581039</v>
      </c>
      <c r="E6" s="5" t="s">
        <v>10</v>
      </c>
      <c r="F6" s="6">
        <v>2170</v>
      </c>
      <c r="G6" s="6">
        <v>699000</v>
      </c>
      <c r="H6" s="5" t="s">
        <v>1</v>
      </c>
      <c r="I6" s="7">
        <v>1</v>
      </c>
      <c r="J6" s="2">
        <f>'Employee Calculation'!E13</f>
        <v>94947.173999999999</v>
      </c>
      <c r="K6" s="2">
        <f>'Employee Calculation'!E15</f>
        <v>40975.83</v>
      </c>
      <c r="L6" s="15">
        <f>SUM(J6:K6)</f>
        <v>135923.00400000002</v>
      </c>
    </row>
    <row r="7" spans="1:12" s="5" customFormat="1" x14ac:dyDescent="0.25">
      <c r="A7" s="16"/>
      <c r="B7" s="16"/>
      <c r="C7" s="16"/>
      <c r="D7" s="16"/>
      <c r="E7" s="16"/>
      <c r="F7" s="16"/>
      <c r="G7" s="16"/>
      <c r="H7" s="16"/>
      <c r="I7" s="16"/>
      <c r="J7" s="17">
        <f>SUM(J5:J6)</f>
        <v>146540.394</v>
      </c>
      <c r="K7" s="17">
        <f t="shared" ref="K7:L7" si="0">SUM(K5:K6)</f>
        <v>60608.394</v>
      </c>
      <c r="L7" s="17">
        <f t="shared" si="0"/>
        <v>207148.788</v>
      </c>
    </row>
    <row r="9" spans="1:12" x14ac:dyDescent="0.25">
      <c r="J9" s="19"/>
    </row>
    <row r="10" spans="1:12" x14ac:dyDescent="0.25">
      <c r="J10" s="19"/>
    </row>
    <row r="11" spans="1:12" x14ac:dyDescent="0.25">
      <c r="J11" s="21"/>
      <c r="K11" s="20" t="s">
        <v>19</v>
      </c>
      <c r="L11" s="44">
        <f>L7</f>
        <v>207148.788</v>
      </c>
    </row>
    <row r="12" spans="1:12" x14ac:dyDescent="0.25">
      <c r="I12" s="7"/>
      <c r="J12" s="21"/>
      <c r="K12" s="19"/>
      <c r="L12" s="44"/>
    </row>
    <row r="13" spans="1:12" x14ac:dyDescent="0.25">
      <c r="J13" s="21"/>
      <c r="K13" s="20" t="s">
        <v>22</v>
      </c>
      <c r="L13" s="44">
        <v>13546.2</v>
      </c>
    </row>
    <row r="14" spans="1:12" x14ac:dyDescent="0.25">
      <c r="C14" s="42"/>
      <c r="D14" s="42"/>
      <c r="K14" s="21"/>
      <c r="L14" s="44"/>
    </row>
    <row r="15" spans="1:12" ht="16.5" thickBot="1" x14ac:dyDescent="0.3">
      <c r="C15" s="42"/>
      <c r="D15" s="42"/>
      <c r="K15" s="20" t="s">
        <v>23</v>
      </c>
      <c r="L15" s="45">
        <f>SUM(L11:L14)</f>
        <v>220694.98800000001</v>
      </c>
    </row>
    <row r="16" spans="1:12" ht="16.5" thickTop="1" x14ac:dyDescent="0.25">
      <c r="C16" s="42"/>
      <c r="D16" s="42"/>
    </row>
    <row r="17" spans="1:14" x14ac:dyDescent="0.25">
      <c r="C17" s="42"/>
      <c r="D17" s="42"/>
    </row>
    <row r="18" spans="1:14" x14ac:dyDescent="0.25">
      <c r="C18" s="42"/>
      <c r="D18" s="42"/>
    </row>
    <row r="19" spans="1:14" x14ac:dyDescent="0.25">
      <c r="A19" s="1"/>
      <c r="C19" s="42"/>
      <c r="D19" s="43"/>
      <c r="F19" s="1"/>
      <c r="G19" s="1"/>
      <c r="J19" s="2"/>
      <c r="L19" s="2"/>
    </row>
    <row r="20" spans="1:14" x14ac:dyDescent="0.25">
      <c r="C20" s="42"/>
      <c r="D20" s="42"/>
      <c r="I20" s="7"/>
      <c r="J20" s="2"/>
      <c r="K20" s="5"/>
      <c r="L20" s="2"/>
    </row>
    <row r="21" spans="1:14" x14ac:dyDescent="0.25">
      <c r="C21" s="42"/>
      <c r="D21" s="42"/>
      <c r="J21" s="8"/>
    </row>
    <row r="22" spans="1:14" x14ac:dyDescent="0.25">
      <c r="C22" s="42"/>
      <c r="D22" s="42"/>
    </row>
    <row r="23" spans="1:14" x14ac:dyDescent="0.25">
      <c r="C23" s="42"/>
      <c r="D23" s="42"/>
      <c r="M23" s="9"/>
    </row>
    <row r="24" spans="1:14" x14ac:dyDescent="0.25">
      <c r="C24" s="42"/>
      <c r="D24" s="42"/>
      <c r="M24" s="9"/>
      <c r="N24" s="9"/>
    </row>
    <row r="25" spans="1:14" x14ac:dyDescent="0.25">
      <c r="C25" s="42"/>
      <c r="D25" s="42"/>
      <c r="M25" s="9"/>
    </row>
    <row r="26" spans="1:14" x14ac:dyDescent="0.25">
      <c r="C26" s="42"/>
      <c r="D26" s="42"/>
      <c r="M26" s="9"/>
    </row>
    <row r="27" spans="1:14" x14ac:dyDescent="0.25">
      <c r="C27" s="42"/>
      <c r="D27" s="42"/>
      <c r="M27" s="9"/>
    </row>
    <row r="28" spans="1:14" x14ac:dyDescent="0.25">
      <c r="C28" s="42"/>
      <c r="D28" s="42"/>
      <c r="M28" s="9"/>
    </row>
    <row r="29" spans="1:14" x14ac:dyDescent="0.25">
      <c r="C29" s="42"/>
      <c r="D29" s="42"/>
      <c r="M29" s="9"/>
    </row>
    <row r="30" spans="1:14" x14ac:dyDescent="0.25">
      <c r="C30" s="42"/>
      <c r="D30" s="42"/>
      <c r="M30" s="9"/>
    </row>
    <row r="31" spans="1:14" x14ac:dyDescent="0.25">
      <c r="C31" s="42"/>
      <c r="D31" s="42"/>
    </row>
    <row r="32" spans="1:14" x14ac:dyDescent="0.25">
      <c r="C32" s="42"/>
      <c r="D32" s="42"/>
      <c r="M32" s="9"/>
    </row>
    <row r="33" spans="3:13" x14ac:dyDescent="0.25">
      <c r="C33" s="42"/>
      <c r="D33" s="42"/>
      <c r="M33" s="9"/>
    </row>
    <row r="34" spans="3:13" x14ac:dyDescent="0.25">
      <c r="C34" s="42"/>
      <c r="D34" s="42"/>
      <c r="M34" s="9"/>
    </row>
    <row r="35" spans="3:13" x14ac:dyDescent="0.25">
      <c r="C35" s="42"/>
      <c r="D35" s="42"/>
      <c r="M35" s="9"/>
    </row>
  </sheetData>
  <pageMargins left="0.25" right="0.25" top="1" bottom="1" header="0.5" footer="0.5"/>
  <pageSetup scale="7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C24D5-0A3B-2A45-BB6A-AEF4A29516EC}">
  <dimension ref="A1:E15"/>
  <sheetViews>
    <sheetView zoomScale="120" zoomScaleNormal="120" workbookViewId="0">
      <selection activeCell="E12" sqref="E12"/>
    </sheetView>
  </sheetViews>
  <sheetFormatPr defaultColWidth="11" defaultRowHeight="15.75" x14ac:dyDescent="0.25"/>
  <cols>
    <col min="3" max="5" width="15.375" customWidth="1"/>
  </cols>
  <sheetData>
    <row r="1" spans="1:5" x14ac:dyDescent="0.25">
      <c r="A1" s="18" t="s">
        <v>46</v>
      </c>
    </row>
    <row r="2" spans="1:5" x14ac:dyDescent="0.25">
      <c r="A2" t="s">
        <v>47</v>
      </c>
    </row>
    <row r="3" spans="1:5" x14ac:dyDescent="0.25">
      <c r="C3" s="46" t="s">
        <v>24</v>
      </c>
      <c r="D3" s="46" t="s">
        <v>18</v>
      </c>
      <c r="E3" s="47" t="s">
        <v>48</v>
      </c>
    </row>
    <row r="4" spans="1:5" x14ac:dyDescent="0.25">
      <c r="A4" t="s">
        <v>14</v>
      </c>
      <c r="B4" s="10">
        <v>0.6</v>
      </c>
      <c r="C4" s="9">
        <v>6142.06</v>
      </c>
      <c r="D4" s="9">
        <f>C4*5%</f>
        <v>307.10300000000001</v>
      </c>
      <c r="E4" s="9">
        <f>(C4+D4)*12</f>
        <v>77389.956000000006</v>
      </c>
    </row>
    <row r="5" spans="1:5" x14ac:dyDescent="0.25">
      <c r="A5" s="12" t="s">
        <v>14</v>
      </c>
      <c r="B5" s="13">
        <v>0.4</v>
      </c>
      <c r="C5" s="14">
        <v>4094.7</v>
      </c>
      <c r="D5" s="14">
        <f>C5*5%</f>
        <v>204.73500000000001</v>
      </c>
      <c r="E5" s="14">
        <f>(C5+D5)*12</f>
        <v>51593.219999999994</v>
      </c>
    </row>
    <row r="6" spans="1:5" x14ac:dyDescent="0.25">
      <c r="C6" s="11">
        <f>SUM(C4:C5)</f>
        <v>10236.76</v>
      </c>
      <c r="D6" s="11">
        <f>SUM(D4:D5)</f>
        <v>511.83800000000002</v>
      </c>
      <c r="E6" s="11">
        <f>SUM(E4:E5)</f>
        <v>128983.17600000001</v>
      </c>
    </row>
    <row r="7" spans="1:5" x14ac:dyDescent="0.25">
      <c r="E7" s="9"/>
    </row>
    <row r="8" spans="1:5" x14ac:dyDescent="0.25">
      <c r="A8" t="s">
        <v>15</v>
      </c>
      <c r="B8" s="10">
        <v>0.6</v>
      </c>
      <c r="C8" s="9">
        <v>2337.31</v>
      </c>
      <c r="D8" s="9">
        <f>C8*5%</f>
        <v>116.8655</v>
      </c>
      <c r="E8" s="9">
        <f>(C8+D8)*12</f>
        <v>29450.106</v>
      </c>
    </row>
    <row r="9" spans="1:5" x14ac:dyDescent="0.25">
      <c r="A9" s="12" t="s">
        <v>15</v>
      </c>
      <c r="B9" s="13">
        <v>0.4</v>
      </c>
      <c r="C9" s="14">
        <v>1558.14</v>
      </c>
      <c r="D9" s="14">
        <f>C9*5%</f>
        <v>77.907000000000011</v>
      </c>
      <c r="E9" s="14">
        <f>(C9+D9)*12</f>
        <v>19632.563999999998</v>
      </c>
    </row>
    <row r="10" spans="1:5" x14ac:dyDescent="0.25">
      <c r="C10" s="11">
        <f>SUM(C8:C9)</f>
        <v>3895.45</v>
      </c>
      <c r="D10" s="11">
        <f>SUM(D8:D9)</f>
        <v>194.77250000000001</v>
      </c>
      <c r="E10" s="11">
        <f>SUM(E8:E9)</f>
        <v>49082.67</v>
      </c>
    </row>
    <row r="12" spans="1:5" x14ac:dyDescent="0.25">
      <c r="C12" s="46" t="s">
        <v>24</v>
      </c>
      <c r="D12" s="46" t="s">
        <v>18</v>
      </c>
      <c r="E12" s="47" t="s">
        <v>48</v>
      </c>
    </row>
    <row r="13" spans="1:5" x14ac:dyDescent="0.25">
      <c r="A13" s="12" t="s">
        <v>16</v>
      </c>
      <c r="B13" s="13">
        <v>1</v>
      </c>
      <c r="C13" s="14">
        <v>7535.49</v>
      </c>
      <c r="D13" s="14">
        <f>C13*5%</f>
        <v>376.77449999999999</v>
      </c>
      <c r="E13" s="14">
        <f>(C13+D13)*12</f>
        <v>94947.173999999999</v>
      </c>
    </row>
    <row r="14" spans="1:5" x14ac:dyDescent="0.25">
      <c r="E14" s="9"/>
    </row>
    <row r="15" spans="1:5" x14ac:dyDescent="0.25">
      <c r="A15" s="12" t="s">
        <v>17</v>
      </c>
      <c r="B15" s="13">
        <v>1</v>
      </c>
      <c r="C15" s="14">
        <v>3252.05</v>
      </c>
      <c r="D15" s="14">
        <f>C15*5%</f>
        <v>162.60250000000002</v>
      </c>
      <c r="E15" s="14">
        <f>(C15+D15)*12</f>
        <v>40975.83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43423-89AE-1943-9B2F-F504007DEF53}">
  <dimension ref="A1:H32"/>
  <sheetViews>
    <sheetView topLeftCell="A2" zoomScale="120" zoomScaleNormal="120" workbookViewId="0">
      <selection activeCell="L33" sqref="L33"/>
    </sheetView>
  </sheetViews>
  <sheetFormatPr defaultColWidth="10.875" defaultRowHeight="12.75" x14ac:dyDescent="0.2"/>
  <cols>
    <col min="1" max="1" width="8.875" style="22" customWidth="1"/>
    <col min="2" max="2" width="14" style="25" customWidth="1"/>
    <col min="3" max="3" width="12.5" style="25" customWidth="1"/>
    <col min="4" max="4" width="15.625" style="25" customWidth="1"/>
    <col min="5" max="5" width="15.625" style="24" customWidth="1"/>
    <col min="6" max="6" width="15.625" style="23" customWidth="1"/>
    <col min="7" max="7" width="18.125" style="22" customWidth="1"/>
    <col min="8" max="256" width="8.875" style="22" customWidth="1"/>
    <col min="257" max="16384" width="10.875" style="22"/>
  </cols>
  <sheetData>
    <row r="1" spans="1:8" ht="15.75" x14ac:dyDescent="0.25">
      <c r="B1" s="28" t="s">
        <v>45</v>
      </c>
      <c r="C1" s="27"/>
      <c r="D1" s="27"/>
      <c r="E1" s="26"/>
    </row>
    <row r="2" spans="1:8" ht="15.75" x14ac:dyDescent="0.25">
      <c r="A2" s="30"/>
      <c r="B2" s="31"/>
      <c r="C2" s="31"/>
      <c r="D2" s="31"/>
      <c r="E2" s="32"/>
      <c r="F2" s="33"/>
      <c r="G2" s="30"/>
      <c r="H2" s="30"/>
    </row>
    <row r="3" spans="1:8" ht="15.75" x14ac:dyDescent="0.25">
      <c r="A3" s="29" t="s">
        <v>44</v>
      </c>
      <c r="B3" s="31"/>
      <c r="C3" s="34"/>
      <c r="D3" s="34"/>
      <c r="E3" s="32"/>
      <c r="F3" s="33"/>
      <c r="G3" s="30"/>
      <c r="H3" s="30"/>
    </row>
    <row r="4" spans="1:8" ht="15.75" x14ac:dyDescent="0.25">
      <c r="A4" s="30"/>
      <c r="B4" s="31"/>
      <c r="C4" s="34"/>
      <c r="D4" s="34"/>
      <c r="E4" s="32"/>
      <c r="F4" s="33"/>
      <c r="G4" s="30"/>
      <c r="H4" s="30"/>
    </row>
    <row r="5" spans="1:8" ht="15.75" x14ac:dyDescent="0.25">
      <c r="A5" s="30"/>
      <c r="B5" s="34" t="s">
        <v>43</v>
      </c>
      <c r="C5" s="34" t="s">
        <v>42</v>
      </c>
      <c r="D5" s="34" t="s">
        <v>41</v>
      </c>
      <c r="E5" s="35" t="s">
        <v>40</v>
      </c>
      <c r="F5" s="36" t="s">
        <v>20</v>
      </c>
      <c r="G5" s="30"/>
      <c r="H5" s="30"/>
    </row>
    <row r="6" spans="1:8" ht="15.75" x14ac:dyDescent="0.25">
      <c r="A6" s="29" t="s">
        <v>36</v>
      </c>
      <c r="B6" s="34"/>
      <c r="C6" s="34"/>
      <c r="D6" s="34"/>
      <c r="E6" s="35"/>
      <c r="F6" s="37"/>
      <c r="G6" s="30"/>
      <c r="H6" s="30"/>
    </row>
    <row r="7" spans="1:8" ht="15.75" x14ac:dyDescent="0.25">
      <c r="A7" s="29" t="s">
        <v>35</v>
      </c>
      <c r="B7" s="31">
        <v>1</v>
      </c>
      <c r="C7" s="31">
        <v>15</v>
      </c>
      <c r="D7" s="31">
        <v>36</v>
      </c>
      <c r="E7" s="32">
        <v>16.79</v>
      </c>
      <c r="F7" s="33">
        <f>B7*C7*D7*E7</f>
        <v>9066.6</v>
      </c>
      <c r="G7" s="30" t="s">
        <v>39</v>
      </c>
      <c r="H7" s="30"/>
    </row>
    <row r="8" spans="1:8" ht="15.75" x14ac:dyDescent="0.25">
      <c r="A8" s="29"/>
      <c r="B8" s="31">
        <v>1</v>
      </c>
      <c r="C8" s="31">
        <v>15</v>
      </c>
      <c r="D8" s="31">
        <v>6</v>
      </c>
      <c r="E8" s="32">
        <v>16.79</v>
      </c>
      <c r="F8" s="33">
        <f>B8*C8*D8*E8</f>
        <v>1511.1</v>
      </c>
      <c r="G8" s="30" t="s">
        <v>38</v>
      </c>
      <c r="H8" s="30"/>
    </row>
    <row r="9" spans="1:8" ht="15.75" x14ac:dyDescent="0.25">
      <c r="A9" s="29"/>
      <c r="B9" s="31">
        <v>1</v>
      </c>
      <c r="C9" s="31">
        <v>15</v>
      </c>
      <c r="D9" s="31">
        <v>6</v>
      </c>
      <c r="E9" s="32">
        <v>16.79</v>
      </c>
      <c r="F9" s="33">
        <f>B9*C9*D9*E9</f>
        <v>1511.1</v>
      </c>
      <c r="G9" s="30" t="s">
        <v>37</v>
      </c>
      <c r="H9" s="30"/>
    </row>
    <row r="10" spans="1:8" ht="15.75" x14ac:dyDescent="0.25">
      <c r="A10" s="29" t="s">
        <v>36</v>
      </c>
      <c r="B10" s="31"/>
      <c r="C10" s="31"/>
      <c r="D10" s="31"/>
      <c r="E10" s="32"/>
      <c r="F10" s="33"/>
      <c r="G10" s="30"/>
      <c r="H10" s="30"/>
    </row>
    <row r="11" spans="1:8" ht="15.75" x14ac:dyDescent="0.25">
      <c r="A11" s="29" t="s">
        <v>35</v>
      </c>
      <c r="B11" s="31">
        <v>1</v>
      </c>
      <c r="C11" s="31">
        <v>15</v>
      </c>
      <c r="D11" s="31">
        <v>4</v>
      </c>
      <c r="E11" s="32">
        <v>16.79</v>
      </c>
      <c r="F11" s="33">
        <f>B11*C11*D11*E11</f>
        <v>1007.4</v>
      </c>
      <c r="G11" s="30" t="s">
        <v>34</v>
      </c>
      <c r="H11" s="30"/>
    </row>
    <row r="12" spans="1:8" ht="15.75" x14ac:dyDescent="0.25">
      <c r="A12" s="29"/>
      <c r="B12" s="31"/>
      <c r="C12" s="31"/>
      <c r="D12" s="31"/>
      <c r="E12" s="32"/>
      <c r="F12" s="38"/>
      <c r="G12" s="30"/>
      <c r="H12" s="30"/>
    </row>
    <row r="13" spans="1:8" ht="15.75" x14ac:dyDescent="0.25">
      <c r="A13" s="30"/>
      <c r="B13" s="31"/>
      <c r="C13" s="31"/>
      <c r="D13" s="31"/>
      <c r="E13" s="35" t="s">
        <v>33</v>
      </c>
      <c r="F13" s="33">
        <f>SUM(F7:F12)</f>
        <v>13096.2</v>
      </c>
      <c r="G13" s="30"/>
      <c r="H13" s="30"/>
    </row>
    <row r="14" spans="1:8" ht="15.75" x14ac:dyDescent="0.25">
      <c r="A14" s="30"/>
      <c r="B14" s="31"/>
      <c r="C14" s="31"/>
      <c r="D14" s="31"/>
      <c r="E14" s="32" t="s">
        <v>32</v>
      </c>
      <c r="F14" s="38">
        <f>F13*0.03</f>
        <v>392.88600000000002</v>
      </c>
      <c r="G14" s="30"/>
      <c r="H14" s="30"/>
    </row>
    <row r="15" spans="1:8" ht="15.75" x14ac:dyDescent="0.25">
      <c r="A15" s="30"/>
      <c r="B15" s="31"/>
      <c r="C15" s="31"/>
      <c r="D15" s="31"/>
      <c r="E15" s="32"/>
      <c r="F15" s="33"/>
      <c r="G15" s="30"/>
      <c r="H15" s="30"/>
    </row>
    <row r="16" spans="1:8" ht="16.5" thickBot="1" x14ac:dyDescent="0.3">
      <c r="A16" s="30"/>
      <c r="B16" s="31"/>
      <c r="C16" s="31"/>
      <c r="D16" s="31"/>
      <c r="E16" s="35" t="s">
        <v>31</v>
      </c>
      <c r="F16" s="39">
        <f>SUM(F13:F14)</f>
        <v>13489.086000000001</v>
      </c>
      <c r="G16" s="30"/>
      <c r="H16" s="30"/>
    </row>
    <row r="17" spans="1:8" ht="16.5" thickTop="1" x14ac:dyDescent="0.25">
      <c r="A17" s="30"/>
      <c r="B17" s="31"/>
      <c r="C17" s="31"/>
      <c r="D17" s="31"/>
      <c r="E17" s="32"/>
      <c r="F17" s="33"/>
      <c r="G17" s="30"/>
      <c r="H17" s="30"/>
    </row>
    <row r="18" spans="1:8" ht="15.75" x14ac:dyDescent="0.25">
      <c r="A18" s="30"/>
      <c r="B18" s="31"/>
      <c r="C18" s="31"/>
      <c r="D18" s="31"/>
      <c r="E18" s="35" t="s">
        <v>30</v>
      </c>
      <c r="F18" s="33"/>
      <c r="G18" s="30"/>
      <c r="H18" s="30"/>
    </row>
    <row r="19" spans="1:8" ht="15.75" x14ac:dyDescent="0.25">
      <c r="A19" s="30"/>
      <c r="B19" s="31"/>
      <c r="C19" s="31"/>
      <c r="D19" s="31"/>
      <c r="E19" s="35" t="s">
        <v>29</v>
      </c>
      <c r="F19" s="37" t="s">
        <v>28</v>
      </c>
      <c r="G19" s="30"/>
      <c r="H19" s="30"/>
    </row>
    <row r="20" spans="1:8" ht="15.75" x14ac:dyDescent="0.25">
      <c r="A20" s="30"/>
      <c r="B20" s="31"/>
      <c r="C20" s="31"/>
      <c r="D20" s="31"/>
      <c r="E20" s="40">
        <v>2310</v>
      </c>
      <c r="F20" s="33">
        <f>F13</f>
        <v>13096.2</v>
      </c>
      <c r="G20" s="30"/>
      <c r="H20" s="30"/>
    </row>
    <row r="21" spans="1:8" ht="15.75" x14ac:dyDescent="0.25">
      <c r="A21" s="30"/>
      <c r="B21" s="31"/>
      <c r="C21" s="31"/>
      <c r="D21" s="31"/>
      <c r="E21" s="40">
        <v>3200</v>
      </c>
      <c r="F21" s="38">
        <v>450</v>
      </c>
      <c r="G21" s="30"/>
      <c r="H21" s="30"/>
    </row>
    <row r="22" spans="1:8" ht="16.5" thickBot="1" x14ac:dyDescent="0.3">
      <c r="A22" s="30"/>
      <c r="B22" s="31"/>
      <c r="C22" s="31"/>
      <c r="D22" s="31"/>
      <c r="E22" s="35" t="s">
        <v>23</v>
      </c>
      <c r="F22" s="41">
        <f>SUM(F20:F21)</f>
        <v>13546.2</v>
      </c>
      <c r="G22" s="30"/>
      <c r="H22" s="30"/>
    </row>
    <row r="23" spans="1:8" ht="16.5" thickTop="1" x14ac:dyDescent="0.25">
      <c r="A23" s="30"/>
      <c r="B23" s="31"/>
      <c r="C23" s="31"/>
      <c r="D23" s="31"/>
      <c r="E23" s="32"/>
      <c r="F23" s="33"/>
      <c r="G23" s="30"/>
      <c r="H23" s="30"/>
    </row>
    <row r="24" spans="1:8" ht="15.75" x14ac:dyDescent="0.25">
      <c r="A24" s="30" t="s">
        <v>27</v>
      </c>
      <c r="B24" s="31"/>
      <c r="C24" s="31"/>
      <c r="D24" s="31"/>
      <c r="E24" s="32"/>
      <c r="F24" s="33"/>
      <c r="G24" s="30"/>
      <c r="H24" s="30"/>
    </row>
    <row r="25" spans="1:8" ht="15.75" x14ac:dyDescent="0.25">
      <c r="A25" s="30" t="s">
        <v>26</v>
      </c>
      <c r="B25" s="31"/>
      <c r="C25" s="31"/>
      <c r="D25" s="31"/>
      <c r="E25" s="32"/>
      <c r="F25" s="33"/>
      <c r="G25" s="30"/>
      <c r="H25" s="30"/>
    </row>
    <row r="26" spans="1:8" ht="15.75" x14ac:dyDescent="0.25">
      <c r="A26" s="30" t="s">
        <v>25</v>
      </c>
      <c r="B26" s="31"/>
      <c r="C26" s="31"/>
      <c r="D26" s="31"/>
      <c r="E26" s="32"/>
      <c r="F26" s="33"/>
      <c r="G26" s="30"/>
      <c r="H26" s="30"/>
    </row>
    <row r="27" spans="1:8" ht="15.75" x14ac:dyDescent="0.25">
      <c r="A27" s="30"/>
      <c r="B27" s="31"/>
      <c r="C27" s="31"/>
      <c r="D27" s="31"/>
      <c r="E27" s="32"/>
      <c r="F27" s="33"/>
      <c r="G27" s="30"/>
      <c r="H27" s="30"/>
    </row>
    <row r="28" spans="1:8" ht="15.75" x14ac:dyDescent="0.25">
      <c r="A28" s="30"/>
      <c r="B28" s="31"/>
      <c r="C28" s="31"/>
      <c r="D28" s="31"/>
      <c r="E28" s="32"/>
      <c r="F28" s="33"/>
      <c r="G28" s="30"/>
      <c r="H28" s="30"/>
    </row>
    <row r="29" spans="1:8" ht="15.75" x14ac:dyDescent="0.25">
      <c r="A29" s="30"/>
      <c r="B29" s="31"/>
      <c r="C29" s="31"/>
      <c r="D29" s="31"/>
      <c r="E29" s="32"/>
      <c r="F29" s="33"/>
      <c r="G29" s="30"/>
      <c r="H29" s="30"/>
    </row>
    <row r="30" spans="1:8" ht="15.75" x14ac:dyDescent="0.25">
      <c r="A30" s="30"/>
      <c r="B30" s="31"/>
      <c r="C30" s="31"/>
      <c r="D30" s="31"/>
      <c r="E30" s="32"/>
      <c r="F30" s="33"/>
      <c r="G30" s="30"/>
      <c r="H30" s="30"/>
    </row>
    <row r="31" spans="1:8" ht="15.75" x14ac:dyDescent="0.25">
      <c r="A31" s="30"/>
      <c r="B31" s="31"/>
      <c r="C31" s="31"/>
      <c r="D31" s="31"/>
      <c r="E31" s="32"/>
      <c r="F31" s="33"/>
      <c r="G31" s="30"/>
      <c r="H31" s="30"/>
    </row>
    <row r="32" spans="1:8" ht="15.75" x14ac:dyDescent="0.25">
      <c r="A32" s="30"/>
      <c r="B32" s="31"/>
      <c r="C32" s="31"/>
      <c r="D32" s="31"/>
      <c r="E32" s="32"/>
      <c r="F32" s="33"/>
      <c r="G32" s="30"/>
      <c r="H32" s="30"/>
    </row>
  </sheetData>
  <pageMargins left="1.25" right="0.75" top="2" bottom="1" header="0.5" footer="0.5"/>
  <pageSetup orientation="landscape" r:id="rId1"/>
  <headerFooter alignWithMargins="0">
    <oddHeader>&amp;CAccounts Office Staff Student Employee 2020-2021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Employee Calculation</vt:lpstr>
      <vt:lpstr>Student Employee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Varela</dc:creator>
  <cp:lastModifiedBy>Dennis Shannakian</cp:lastModifiedBy>
  <cp:lastPrinted>2021-11-05T21:05:37Z</cp:lastPrinted>
  <dcterms:created xsi:type="dcterms:W3CDTF">2021-10-29T16:44:14Z</dcterms:created>
  <dcterms:modified xsi:type="dcterms:W3CDTF">2021-11-05T21:06:02Z</dcterms:modified>
</cp:coreProperties>
</file>