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fayekm\Desktop\IPBT Equipment\Division\"/>
    </mc:Choice>
  </mc:AlternateContent>
  <bookViews>
    <workbookView xWindow="0" yWindow="0" windowWidth="24900" windowHeight="15600"/>
  </bookViews>
  <sheets>
    <sheet name="Lottery" sheetId="1" r:id="rId1"/>
    <sheet name="Equipment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7" i="2"/>
  <c r="E10" i="2"/>
  <c r="F10" i="2"/>
  <c r="E7" i="2"/>
  <c r="F7" i="2"/>
  <c r="F8" i="2"/>
  <c r="E9" i="2"/>
  <c r="F9" i="2"/>
  <c r="E11" i="2"/>
  <c r="F11" i="2"/>
  <c r="E13" i="2"/>
  <c r="F13" i="2"/>
  <c r="E14" i="2"/>
  <c r="F14" i="2"/>
  <c r="E15" i="2"/>
  <c r="F15" i="2"/>
  <c r="E16" i="2"/>
  <c r="F16" i="2"/>
  <c r="E17" i="2"/>
  <c r="F17" i="2"/>
  <c r="E18" i="2"/>
  <c r="F18" i="2"/>
  <c r="F19" i="2"/>
  <c r="E20" i="2"/>
  <c r="F20" i="2"/>
  <c r="E21" i="2"/>
  <c r="F21" i="2"/>
  <c r="E22" i="2"/>
  <c r="F22" i="2"/>
  <c r="E23" i="2"/>
  <c r="F23" i="2"/>
  <c r="E24" i="2"/>
  <c r="F24" i="2"/>
  <c r="E29" i="2"/>
  <c r="F29" i="2"/>
  <c r="E30" i="2"/>
  <c r="F30" i="2"/>
  <c r="D3" i="2"/>
  <c r="D3" i="1"/>
  <c r="F32" i="1"/>
  <c r="E6" i="2"/>
  <c r="F6" i="2"/>
  <c r="F33" i="2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7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23" i="1"/>
  <c r="F23" i="1"/>
  <c r="E21" i="1"/>
  <c r="F21" i="1"/>
  <c r="E22" i="1"/>
  <c r="F22" i="1"/>
  <c r="E20" i="1"/>
  <c r="F20" i="1"/>
  <c r="E6" i="1"/>
  <c r="F6" i="1"/>
  <c r="E8" i="1"/>
  <c r="F8" i="1"/>
  <c r="E9" i="1"/>
  <c r="F9" i="1"/>
  <c r="E10" i="1"/>
  <c r="F10" i="1"/>
  <c r="E11" i="1"/>
  <c r="F11" i="1"/>
  <c r="E12" i="1"/>
  <c r="F12" i="1"/>
  <c r="E7" i="1"/>
  <c r="F7" i="1"/>
</calcChain>
</file>

<file path=xl/sharedStrings.xml><?xml version="1.0" encoding="utf-8"?>
<sst xmlns="http://schemas.openxmlformats.org/spreadsheetml/2006/main" count="229" uniqueCount="77">
  <si>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</si>
  <si>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</si>
  <si>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</si>
  <si>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</si>
  <si>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</si>
  <si>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</si>
  <si>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</si>
  <si>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 xml:space="preserve">De Anza College  Enhanced Instructional Equipment List -    </t>
  </si>
  <si>
    <t>Dept /Division:</t>
  </si>
  <si>
    <t>Priority</t>
  </si>
  <si>
    <t xml:space="preserve"> Stated in Program Review   Y/N</t>
  </si>
  <si>
    <t>50% SLOACs complete?  IF no, please attach explanation on separate sheet. Y/ See attchmt.</t>
  </si>
  <si>
    <t xml:space="preserve">De Anza College  Enhanced Lottery  List -    </t>
  </si>
  <si>
    <t>Y</t>
  </si>
  <si>
    <t>Close</t>
  </si>
  <si>
    <t>N</t>
  </si>
  <si>
    <t>A Mac classroom equipped with a Mac computer for each student to use (evening would work)</t>
  </si>
  <si>
    <t>Two more smart classrooms between the hours of 6:00 - 8:00 pm; one more classroom during the daytime (9:30 - 5:20 pm).</t>
  </si>
  <si>
    <t xml:space="preserve">Each FT CIS Faculty member needs a laptop in addition to a desktop. The laptop needs software in parallel to software used by students in lab and classrooms </t>
  </si>
  <si>
    <t>Re-design for AT 205 (This could be accomplished by smaller desks and/or chairs with smaller footptint)</t>
  </si>
  <si>
    <t>Smart Boards for the classrooms</t>
  </si>
  <si>
    <t xml:space="preserve">A second overhead projector </t>
  </si>
  <si>
    <t>TechSmith - Camtasia</t>
  </si>
  <si>
    <t>Wireless Projection Adapter https://www.newegg.com/Product/Product.aspx?Item=1B9-003P-00001</t>
  </si>
  <si>
    <t xml:space="preserve">Y </t>
  </si>
  <si>
    <t>Alto TS215W 1100 Watt 15" 2-way Active Speaker with Bluetooth</t>
  </si>
  <si>
    <t>Wireless microphone kits such as the Audio 2000s AWM6074UL Dual Channel UHF Wireless Microphone System with Handheld and Lavalier Lapel plus necessary cabling and connectors (purchased separately).</t>
  </si>
  <si>
    <t>Amazon Web Services</t>
  </si>
  <si>
    <t>Continue offering CodeLab online tutorial free to all our programming students. 2 Year License</t>
  </si>
  <si>
    <t>CIS</t>
  </si>
  <si>
    <t xml:space="preserve">Computer in AT 203F cloned as computers in lab </t>
  </si>
  <si>
    <t>AAA Subscription</t>
  </si>
  <si>
    <t>Qkbks License</t>
  </si>
  <si>
    <t>FASB bound edition</t>
  </si>
  <si>
    <t>ACCT</t>
  </si>
  <si>
    <t>Whiteboards in L81 and L84</t>
  </si>
  <si>
    <t>Foundation - Capism SW License</t>
  </si>
  <si>
    <t>BUS</t>
  </si>
  <si>
    <t>Computers for lab (all in one)</t>
  </si>
  <si>
    <t>Auto</t>
  </si>
  <si>
    <t>HAAS SL20 Y Axis live Tooling</t>
  </si>
  <si>
    <t>Instructional Robotic arm for automation of CNC machine part loading</t>
  </si>
  <si>
    <t>14" Engine Lathes</t>
  </si>
  <si>
    <t>Vertical Manual Milling Machines</t>
  </si>
  <si>
    <t>Scanner</t>
  </si>
  <si>
    <t>Statasys 3D Printer</t>
  </si>
  <si>
    <t>Formlabs 3D printer</t>
  </si>
  <si>
    <t>DMT</t>
  </si>
  <si>
    <t>Mastecam annual update</t>
  </si>
  <si>
    <t>NIMS National Certification annual</t>
  </si>
  <si>
    <t>Vericut Simulation annual update</t>
  </si>
  <si>
    <t>NX (both cad and cam)  annual update</t>
  </si>
  <si>
    <t>HAAS Simulators</t>
  </si>
  <si>
    <t xml:space="preserve">PTC Creo </t>
  </si>
  <si>
    <t>Whiteboards in Fourm 3</t>
  </si>
  <si>
    <t xml:space="preserve"> wireless microphone kits such as the Audio 2000s AWM6074UL Dual Channe</t>
  </si>
  <si>
    <t>SolidWorks CAD annual update</t>
  </si>
  <si>
    <t>PloyCom Conference Call Phone in 203F</t>
  </si>
  <si>
    <t>AERA membership &amp; subscription</t>
  </si>
  <si>
    <t>Alldata subscription</t>
  </si>
  <si>
    <t>Mitchell 1 subscription</t>
  </si>
  <si>
    <t>Machine shop supplies</t>
  </si>
  <si>
    <t>Class handouts &amp; lab manuals</t>
  </si>
  <si>
    <t>Transmissoin fluid</t>
  </si>
  <si>
    <t>Baking soda for cleaning equipment</t>
  </si>
  <si>
    <t>Detergent for parts cleaning equipment</t>
  </si>
  <si>
    <t>Scan tool subscriptions</t>
  </si>
  <si>
    <t>Miscellaneous supplies as needed</t>
  </si>
  <si>
    <t>AutoMate subscription for library</t>
  </si>
  <si>
    <t>AACT</t>
  </si>
  <si>
    <t>All are required to run the lab</t>
  </si>
  <si>
    <t>Department</t>
  </si>
  <si>
    <t>Ipad Cases</t>
  </si>
  <si>
    <t>Yes</t>
  </si>
  <si>
    <t>Computer for registration kiosk (all in one)</t>
  </si>
  <si>
    <t>* Outfit three more acct classroom with enhanced speaking capability</t>
  </si>
  <si>
    <t>Shure  QLXD12485G50 Handheld and Lavalier Combo Wireless Microphone*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</si>
</sst>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0" x14ac:knownFonts="1">
    <font>
      <sz val="10"/>
      <color rgb="FF000000"/>
      <name val="Times New Roman"/>
      <charset val="204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b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textRotation="90" wrapText="1"/>
    </xf>
    <xf numFmtId="0" fontId="8" fillId="0" borderId="0" xfId="0" applyFont="1" applyFill="1" applyBorder="1" applyAlignment="1">
      <alignment horizontal="left" vertical="top" wrapText="1"/>
    </xf>
    <xf numFmtId="44" fontId="8" fillId="0" borderId="0" xfId="15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44" fontId="8" fillId="0" borderId="1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4" fontId="8" fillId="0" borderId="1" xfId="15" applyFont="1" applyFill="1" applyBorder="1" applyAlignment="1">
      <alignment horizontal="left" vertical="top" wrapText="1"/>
    </xf>
    <xf numFmtId="44" fontId="8" fillId="0" borderId="1" xfId="15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/>
    <xf numFmtId="16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44" fontId="8" fillId="0" borderId="1" xfId="15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44" fontId="7" fillId="2" borderId="3" xfId="15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44" fontId="8" fillId="0" borderId="1" xfId="15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</cellXfs>
  <cellStyles count="16">
    <cellStyle name="Currency" xfId="15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4" zoomScale="125" zoomScaleNormal="125" zoomScalePageLayoutView="125" workbookViewId="0">
      <selection activeCell="L13" sqref="L13"/>
    </sheetView>
  </sheetViews>
  <sheetFormatPr defaultColWidth="12" defaultRowHeight="12.75" x14ac:dyDescent="0.2"/>
  <cols>
    <col min="1" max="1" width="4.83203125" style="13" customWidth="1"/>
    <col min="2" max="2" width="37" style="13" customWidth="1"/>
    <col min="3" max="3" width="7.1640625" style="28" customWidth="1"/>
    <col min="4" max="6" width="13.5" style="13" customWidth="1"/>
    <col min="7" max="7" width="5.83203125" style="13" customWidth="1"/>
    <col min="8" max="8" width="10.1640625" style="13" customWidth="1"/>
    <col min="9" max="9" width="7.33203125" style="13" customWidth="1"/>
    <col min="10" max="10" width="6.83203125" style="9" customWidth="1"/>
    <col min="11" max="16384" width="12" style="9"/>
  </cols>
  <sheetData>
    <row r="1" spans="1:9" s="4" customFormat="1" ht="26.1" customHeight="1" x14ac:dyDescent="0.2">
      <c r="A1" s="39" t="s">
        <v>12</v>
      </c>
      <c r="B1" s="39"/>
      <c r="C1" s="3" t="s">
        <v>8</v>
      </c>
      <c r="D1" s="40"/>
      <c r="E1" s="40"/>
      <c r="F1" s="40"/>
      <c r="G1" s="40"/>
      <c r="H1" s="40"/>
      <c r="I1" s="5"/>
    </row>
    <row r="2" spans="1:9" s="2" customFormat="1" ht="15" customHeight="1" x14ac:dyDescent="0.2">
      <c r="A2" s="41" t="s">
        <v>6</v>
      </c>
      <c r="B2" s="41"/>
      <c r="C2" s="41"/>
      <c r="D2" s="42"/>
      <c r="E2" s="42"/>
      <c r="F2" s="42"/>
      <c r="G2" s="42"/>
      <c r="H2" s="1"/>
      <c r="I2" s="1"/>
    </row>
    <row r="3" spans="1:9" s="2" customFormat="1" ht="18.95" customHeight="1" x14ac:dyDescent="0.2">
      <c r="A3" s="41" t="s">
        <v>5</v>
      </c>
      <c r="B3" s="41"/>
      <c r="C3" s="41"/>
      <c r="D3" s="43">
        <f>SUM(F6:F30)</f>
        <v>85279.042000000001</v>
      </c>
      <c r="E3" s="43"/>
      <c r="F3" s="43"/>
      <c r="G3" s="43"/>
      <c r="H3" s="1"/>
      <c r="I3" s="1"/>
    </row>
    <row r="4" spans="1:9" x14ac:dyDescent="0.2">
      <c r="A4" s="14"/>
      <c r="B4" s="14"/>
      <c r="C4" s="16"/>
      <c r="D4" s="14"/>
      <c r="E4" s="14"/>
      <c r="F4" s="14"/>
      <c r="G4" s="14"/>
      <c r="H4" s="14"/>
      <c r="I4" s="14"/>
    </row>
    <row r="5" spans="1:9" s="18" customFormat="1" ht="105.95" customHeight="1" x14ac:dyDescent="0.2">
      <c r="A5" s="17" t="s">
        <v>9</v>
      </c>
      <c r="B5" s="17" t="s">
        <v>2</v>
      </c>
      <c r="C5" s="17" t="s">
        <v>0</v>
      </c>
      <c r="D5" s="17" t="s">
        <v>1</v>
      </c>
      <c r="E5" s="17" t="s">
        <v>3</v>
      </c>
      <c r="F5" s="17" t="s">
        <v>4</v>
      </c>
      <c r="G5" s="17" t="s">
        <v>10</v>
      </c>
      <c r="H5" s="17" t="s">
        <v>11</v>
      </c>
      <c r="I5" s="17" t="s">
        <v>71</v>
      </c>
    </row>
    <row r="6" spans="1:9" ht="12.95" customHeight="1" x14ac:dyDescent="0.2">
      <c r="A6" s="8">
        <v>1</v>
      </c>
      <c r="B6" s="19" t="s">
        <v>28</v>
      </c>
      <c r="C6" s="8">
        <v>1</v>
      </c>
      <c r="D6" s="23">
        <v>24000</v>
      </c>
      <c r="E6" s="30">
        <f t="shared" ref="E6:E12" si="0">C6*D6</f>
        <v>24000</v>
      </c>
      <c r="F6" s="30">
        <f t="shared" ref="F6:F12" si="1">E6*1.09</f>
        <v>26160.000000000004</v>
      </c>
      <c r="G6" s="8" t="s">
        <v>13</v>
      </c>
      <c r="H6" s="7" t="s">
        <v>14</v>
      </c>
      <c r="I6" s="35" t="s">
        <v>29</v>
      </c>
    </row>
    <row r="7" spans="1:9" ht="12.95" customHeight="1" x14ac:dyDescent="0.2">
      <c r="A7" s="8">
        <f>A6+1</f>
        <v>2</v>
      </c>
      <c r="B7" s="29" t="s">
        <v>22</v>
      </c>
      <c r="C7" s="8">
        <v>40</v>
      </c>
      <c r="D7" s="30">
        <v>140.27000000000001</v>
      </c>
      <c r="E7" s="30">
        <f>C7*D7</f>
        <v>5610.8</v>
      </c>
      <c r="F7" s="30">
        <f>E7*1.09</f>
        <v>6115.7720000000008</v>
      </c>
      <c r="G7" s="8" t="s">
        <v>13</v>
      </c>
      <c r="H7" s="11" t="s">
        <v>14</v>
      </c>
      <c r="I7" s="35" t="s">
        <v>29</v>
      </c>
    </row>
    <row r="8" spans="1:9" ht="12.95" customHeight="1" x14ac:dyDescent="0.2">
      <c r="A8" s="8">
        <f t="shared" ref="A8:A30" si="2">A7+1</f>
        <v>3</v>
      </c>
      <c r="B8" s="19" t="s">
        <v>27</v>
      </c>
      <c r="C8" s="7">
        <v>1</v>
      </c>
      <c r="D8" s="31">
        <v>200</v>
      </c>
      <c r="E8" s="30">
        <f t="shared" si="0"/>
        <v>200</v>
      </c>
      <c r="F8" s="30">
        <f t="shared" si="1"/>
        <v>218.00000000000003</v>
      </c>
      <c r="G8" s="7" t="s">
        <v>15</v>
      </c>
      <c r="H8" s="7" t="s">
        <v>14</v>
      </c>
      <c r="I8" s="35" t="s">
        <v>29</v>
      </c>
    </row>
    <row r="9" spans="1:9" ht="12.95" customHeight="1" x14ac:dyDescent="0.2">
      <c r="A9" s="8">
        <f t="shared" si="2"/>
        <v>4</v>
      </c>
      <c r="B9" s="6" t="s">
        <v>31</v>
      </c>
      <c r="C9" s="8">
        <v>1</v>
      </c>
      <c r="D9" s="31">
        <v>250</v>
      </c>
      <c r="E9" s="30">
        <f t="shared" si="0"/>
        <v>250</v>
      </c>
      <c r="F9" s="30">
        <f t="shared" si="1"/>
        <v>272.5</v>
      </c>
      <c r="G9" s="8" t="s">
        <v>13</v>
      </c>
      <c r="H9" s="11" t="s">
        <v>13</v>
      </c>
      <c r="I9" s="10" t="s">
        <v>69</v>
      </c>
    </row>
    <row r="10" spans="1:9" ht="12.95" customHeight="1" x14ac:dyDescent="0.2">
      <c r="A10" s="8">
        <f t="shared" si="2"/>
        <v>5</v>
      </c>
      <c r="B10" s="6" t="s">
        <v>32</v>
      </c>
      <c r="C10" s="8">
        <v>100</v>
      </c>
      <c r="D10" s="31">
        <v>20</v>
      </c>
      <c r="E10" s="30">
        <f t="shared" si="0"/>
        <v>2000</v>
      </c>
      <c r="F10" s="30">
        <f t="shared" si="1"/>
        <v>2180</v>
      </c>
      <c r="G10" s="8" t="s">
        <v>13</v>
      </c>
      <c r="H10" s="11" t="s">
        <v>13</v>
      </c>
      <c r="I10" s="10" t="s">
        <v>69</v>
      </c>
    </row>
    <row r="11" spans="1:9" ht="12.95" customHeight="1" x14ac:dyDescent="0.2">
      <c r="A11" s="8">
        <f t="shared" si="2"/>
        <v>6</v>
      </c>
      <c r="B11" s="6" t="s">
        <v>33</v>
      </c>
      <c r="C11" s="8">
        <v>1</v>
      </c>
      <c r="D11" s="31">
        <v>255</v>
      </c>
      <c r="E11" s="30">
        <f t="shared" si="0"/>
        <v>255</v>
      </c>
      <c r="F11" s="30">
        <f t="shared" si="1"/>
        <v>277.95000000000005</v>
      </c>
      <c r="G11" s="8" t="s">
        <v>13</v>
      </c>
      <c r="H11" s="11" t="s">
        <v>13</v>
      </c>
      <c r="I11" s="36" t="s">
        <v>47</v>
      </c>
    </row>
    <row r="12" spans="1:9" ht="12.95" customHeight="1" x14ac:dyDescent="0.2">
      <c r="A12" s="8">
        <f t="shared" si="2"/>
        <v>7</v>
      </c>
      <c r="B12" s="6" t="s">
        <v>36</v>
      </c>
      <c r="C12" s="8">
        <v>200</v>
      </c>
      <c r="D12" s="31">
        <v>53.99</v>
      </c>
      <c r="E12" s="30">
        <f t="shared" si="0"/>
        <v>10798</v>
      </c>
      <c r="F12" s="30">
        <f t="shared" si="1"/>
        <v>11769.820000000002</v>
      </c>
      <c r="G12" s="8" t="s">
        <v>15</v>
      </c>
      <c r="H12" s="11" t="s">
        <v>13</v>
      </c>
      <c r="I12" s="36" t="s">
        <v>47</v>
      </c>
    </row>
    <row r="13" spans="1:9" ht="12.95" customHeight="1" x14ac:dyDescent="0.2">
      <c r="A13" s="8">
        <f t="shared" si="2"/>
        <v>8</v>
      </c>
      <c r="B13" s="32" t="s">
        <v>48</v>
      </c>
      <c r="C13" s="8">
        <v>1</v>
      </c>
      <c r="D13" s="31">
        <v>2400</v>
      </c>
      <c r="E13" s="30">
        <v>2400</v>
      </c>
      <c r="F13" s="33">
        <v>2400</v>
      </c>
      <c r="G13" s="12" t="s">
        <v>13</v>
      </c>
      <c r="H13" s="11" t="s">
        <v>13</v>
      </c>
      <c r="I13" s="36" t="s">
        <v>47</v>
      </c>
    </row>
    <row r="14" spans="1:9" ht="12.95" customHeight="1" x14ac:dyDescent="0.2">
      <c r="A14" s="8">
        <f t="shared" si="2"/>
        <v>9</v>
      </c>
      <c r="B14" s="32" t="s">
        <v>49</v>
      </c>
      <c r="C14" s="8">
        <v>1</v>
      </c>
      <c r="D14" s="31">
        <v>5000</v>
      </c>
      <c r="E14" s="30">
        <v>5000</v>
      </c>
      <c r="F14" s="33">
        <v>5000</v>
      </c>
      <c r="G14" s="12" t="s">
        <v>13</v>
      </c>
      <c r="H14" s="11" t="s">
        <v>13</v>
      </c>
      <c r="I14" s="36" t="s">
        <v>47</v>
      </c>
    </row>
    <row r="15" spans="1:9" ht="12.95" customHeight="1" x14ac:dyDescent="0.2">
      <c r="A15" s="8">
        <f t="shared" si="2"/>
        <v>10</v>
      </c>
      <c r="B15" s="32" t="s">
        <v>50</v>
      </c>
      <c r="C15" s="8">
        <v>1</v>
      </c>
      <c r="D15" s="31">
        <v>1000</v>
      </c>
      <c r="E15" s="30">
        <v>1000</v>
      </c>
      <c r="F15" s="33">
        <v>1000</v>
      </c>
      <c r="G15" s="12" t="s">
        <v>13</v>
      </c>
      <c r="H15" s="11" t="s">
        <v>13</v>
      </c>
      <c r="I15" s="36" t="s">
        <v>47</v>
      </c>
    </row>
    <row r="16" spans="1:9" ht="12.95" customHeight="1" x14ac:dyDescent="0.2">
      <c r="A16" s="8">
        <f t="shared" si="2"/>
        <v>11</v>
      </c>
      <c r="B16" s="32" t="s">
        <v>56</v>
      </c>
      <c r="C16" s="8">
        <v>1</v>
      </c>
      <c r="D16" s="31">
        <v>3500</v>
      </c>
      <c r="E16" s="30">
        <v>3500</v>
      </c>
      <c r="F16" s="33">
        <v>3500</v>
      </c>
      <c r="G16" s="12" t="s">
        <v>13</v>
      </c>
      <c r="H16" s="11" t="s">
        <v>13</v>
      </c>
      <c r="I16" s="36" t="s">
        <v>47</v>
      </c>
    </row>
    <row r="17" spans="1:9" ht="12.95" customHeight="1" x14ac:dyDescent="0.2">
      <c r="A17" s="8">
        <f t="shared" si="2"/>
        <v>12</v>
      </c>
      <c r="B17" s="32" t="s">
        <v>51</v>
      </c>
      <c r="C17" s="8">
        <v>1</v>
      </c>
      <c r="D17" s="31">
        <v>3400</v>
      </c>
      <c r="E17" s="30">
        <v>3400</v>
      </c>
      <c r="F17" s="33">
        <v>3400</v>
      </c>
      <c r="G17" s="12" t="s">
        <v>13</v>
      </c>
      <c r="H17" s="11" t="s">
        <v>13</v>
      </c>
      <c r="I17" s="36" t="s">
        <v>47</v>
      </c>
    </row>
    <row r="18" spans="1:9" ht="12.95" customHeight="1" x14ac:dyDescent="0.2">
      <c r="A18" s="8">
        <f t="shared" si="2"/>
        <v>13</v>
      </c>
      <c r="B18" s="6" t="s">
        <v>52</v>
      </c>
      <c r="C18" s="8">
        <v>2</v>
      </c>
      <c r="D18" s="31">
        <v>1800</v>
      </c>
      <c r="E18" s="30">
        <v>3600</v>
      </c>
      <c r="F18" s="33">
        <v>4300</v>
      </c>
      <c r="G18" s="12" t="s">
        <v>15</v>
      </c>
      <c r="H18" s="11" t="s">
        <v>13</v>
      </c>
      <c r="I18" s="36" t="s">
        <v>47</v>
      </c>
    </row>
    <row r="19" spans="1:9" ht="12.95" customHeight="1" x14ac:dyDescent="0.2">
      <c r="A19" s="8">
        <f t="shared" si="2"/>
        <v>14</v>
      </c>
      <c r="B19" s="6" t="s">
        <v>53</v>
      </c>
      <c r="C19" s="8">
        <v>1</v>
      </c>
      <c r="D19" s="31">
        <v>2000</v>
      </c>
      <c r="E19" s="30">
        <v>2000</v>
      </c>
      <c r="F19" s="33">
        <v>2000</v>
      </c>
      <c r="G19" s="12" t="s">
        <v>15</v>
      </c>
      <c r="H19" s="11" t="s">
        <v>13</v>
      </c>
      <c r="I19" s="36" t="s">
        <v>47</v>
      </c>
    </row>
    <row r="20" spans="1:9" ht="12.95" customHeight="1" x14ac:dyDescent="0.2">
      <c r="A20" s="8">
        <f t="shared" si="2"/>
        <v>15</v>
      </c>
      <c r="B20" s="6" t="s">
        <v>58</v>
      </c>
      <c r="C20" s="8">
        <v>1</v>
      </c>
      <c r="D20" s="31">
        <v>1000</v>
      </c>
      <c r="E20" s="30">
        <f>C20*D20</f>
        <v>1000</v>
      </c>
      <c r="F20" s="33">
        <f>E20</f>
        <v>1000</v>
      </c>
      <c r="G20" s="12" t="s">
        <v>15</v>
      </c>
      <c r="H20" s="11" t="s">
        <v>24</v>
      </c>
      <c r="I20" s="37" t="s">
        <v>39</v>
      </c>
    </row>
    <row r="21" spans="1:9" ht="12.95" customHeight="1" x14ac:dyDescent="0.2">
      <c r="A21" s="8">
        <f t="shared" si="2"/>
        <v>16</v>
      </c>
      <c r="B21" s="6" t="s">
        <v>59</v>
      </c>
      <c r="C21" s="8">
        <v>1</v>
      </c>
      <c r="D21" s="31">
        <v>1000</v>
      </c>
      <c r="E21" s="30">
        <f t="shared" ref="E21:E30" si="3">C21*D21</f>
        <v>1000</v>
      </c>
      <c r="F21" s="33">
        <f t="shared" ref="F21:F22" si="4">E21</f>
        <v>1000</v>
      </c>
      <c r="G21" s="12" t="s">
        <v>15</v>
      </c>
      <c r="H21" s="11" t="s">
        <v>24</v>
      </c>
      <c r="I21" s="37" t="s">
        <v>39</v>
      </c>
    </row>
    <row r="22" spans="1:9" ht="12.95" customHeight="1" x14ac:dyDescent="0.2">
      <c r="A22" s="8">
        <f t="shared" si="2"/>
        <v>17</v>
      </c>
      <c r="B22" s="6" t="s">
        <v>60</v>
      </c>
      <c r="C22" s="8">
        <v>1</v>
      </c>
      <c r="D22" s="31">
        <v>1000</v>
      </c>
      <c r="E22" s="30">
        <f t="shared" si="3"/>
        <v>1000</v>
      </c>
      <c r="F22" s="33">
        <f t="shared" si="4"/>
        <v>1000</v>
      </c>
      <c r="G22" s="12" t="s">
        <v>15</v>
      </c>
      <c r="H22" s="11" t="s">
        <v>24</v>
      </c>
      <c r="I22" s="37" t="s">
        <v>39</v>
      </c>
    </row>
    <row r="23" spans="1:9" ht="12.95" customHeight="1" x14ac:dyDescent="0.2">
      <c r="A23" s="8">
        <f t="shared" si="2"/>
        <v>18</v>
      </c>
      <c r="B23" s="6" t="s">
        <v>61</v>
      </c>
      <c r="C23" s="8">
        <v>1</v>
      </c>
      <c r="D23" s="31">
        <v>4000</v>
      </c>
      <c r="E23" s="30">
        <f t="shared" si="3"/>
        <v>4000</v>
      </c>
      <c r="F23" s="33">
        <f>E23*1.15</f>
        <v>4600</v>
      </c>
      <c r="G23" s="12" t="s">
        <v>15</v>
      </c>
      <c r="H23" s="11" t="s">
        <v>24</v>
      </c>
      <c r="I23" s="37" t="s">
        <v>39</v>
      </c>
    </row>
    <row r="24" spans="1:9" ht="12.95" customHeight="1" x14ac:dyDescent="0.2">
      <c r="A24" s="8">
        <f t="shared" si="2"/>
        <v>19</v>
      </c>
      <c r="B24" s="6" t="s">
        <v>62</v>
      </c>
      <c r="C24" s="8">
        <v>1</v>
      </c>
      <c r="D24" s="31">
        <v>1000</v>
      </c>
      <c r="E24" s="30">
        <f t="shared" si="3"/>
        <v>1000</v>
      </c>
      <c r="F24" s="33">
        <f t="shared" ref="F24:F30" si="5">E24*1.15</f>
        <v>1150</v>
      </c>
      <c r="G24" s="12" t="s">
        <v>15</v>
      </c>
      <c r="H24" s="11" t="s">
        <v>24</v>
      </c>
      <c r="I24" s="37" t="s">
        <v>39</v>
      </c>
    </row>
    <row r="25" spans="1:9" ht="12.95" customHeight="1" x14ac:dyDescent="0.2">
      <c r="A25" s="8">
        <f t="shared" si="2"/>
        <v>20</v>
      </c>
      <c r="B25" s="6" t="s">
        <v>63</v>
      </c>
      <c r="C25" s="8">
        <v>1</v>
      </c>
      <c r="D25" s="31">
        <v>700</v>
      </c>
      <c r="E25" s="30">
        <f t="shared" si="3"/>
        <v>700</v>
      </c>
      <c r="F25" s="33">
        <f t="shared" si="5"/>
        <v>804.99999999999989</v>
      </c>
      <c r="G25" s="12" t="s">
        <v>15</v>
      </c>
      <c r="H25" s="11" t="s">
        <v>24</v>
      </c>
      <c r="I25" s="37" t="s">
        <v>39</v>
      </c>
    </row>
    <row r="26" spans="1:9" ht="12.95" customHeight="1" x14ac:dyDescent="0.2">
      <c r="A26" s="8">
        <f t="shared" si="2"/>
        <v>21</v>
      </c>
      <c r="B26" s="6" t="s">
        <v>64</v>
      </c>
      <c r="C26" s="8">
        <v>1</v>
      </c>
      <c r="D26" s="31">
        <v>200</v>
      </c>
      <c r="E26" s="30">
        <f t="shared" si="3"/>
        <v>200</v>
      </c>
      <c r="F26" s="33">
        <f t="shared" si="5"/>
        <v>229.99999999999997</v>
      </c>
      <c r="G26" s="12" t="s">
        <v>15</v>
      </c>
      <c r="H26" s="11" t="s">
        <v>24</v>
      </c>
      <c r="I26" s="37" t="s">
        <v>39</v>
      </c>
    </row>
    <row r="27" spans="1:9" ht="12.95" customHeight="1" x14ac:dyDescent="0.2">
      <c r="A27" s="8">
        <f t="shared" si="2"/>
        <v>22</v>
      </c>
      <c r="B27" s="6" t="s">
        <v>65</v>
      </c>
      <c r="C27" s="8">
        <v>1</v>
      </c>
      <c r="D27" s="31">
        <v>500</v>
      </c>
      <c r="E27" s="30">
        <f t="shared" si="3"/>
        <v>500</v>
      </c>
      <c r="F27" s="33">
        <f t="shared" si="5"/>
        <v>575</v>
      </c>
      <c r="G27" s="12" t="s">
        <v>15</v>
      </c>
      <c r="H27" s="11" t="s">
        <v>24</v>
      </c>
      <c r="I27" s="37" t="s">
        <v>39</v>
      </c>
    </row>
    <row r="28" spans="1:9" ht="12.95" customHeight="1" x14ac:dyDescent="0.2">
      <c r="A28" s="8">
        <f t="shared" si="2"/>
        <v>23</v>
      </c>
      <c r="B28" s="6" t="s">
        <v>66</v>
      </c>
      <c r="C28" s="8">
        <v>1</v>
      </c>
      <c r="D28" s="31">
        <v>3000</v>
      </c>
      <c r="E28" s="30">
        <f t="shared" si="3"/>
        <v>3000</v>
      </c>
      <c r="F28" s="33">
        <f t="shared" si="5"/>
        <v>3449.9999999999995</v>
      </c>
      <c r="G28" s="12" t="s">
        <v>15</v>
      </c>
      <c r="H28" s="11" t="s">
        <v>24</v>
      </c>
      <c r="I28" s="37" t="s">
        <v>39</v>
      </c>
    </row>
    <row r="29" spans="1:9" ht="12.95" customHeight="1" x14ac:dyDescent="0.2">
      <c r="A29" s="8">
        <f t="shared" si="2"/>
        <v>24</v>
      </c>
      <c r="B29" s="6" t="s">
        <v>67</v>
      </c>
      <c r="C29" s="8">
        <v>1</v>
      </c>
      <c r="D29" s="31">
        <v>500</v>
      </c>
      <c r="E29" s="30">
        <f t="shared" si="3"/>
        <v>500</v>
      </c>
      <c r="F29" s="33">
        <f t="shared" si="5"/>
        <v>575</v>
      </c>
      <c r="G29" s="12" t="s">
        <v>15</v>
      </c>
      <c r="H29" s="11" t="s">
        <v>24</v>
      </c>
      <c r="I29" s="37" t="s">
        <v>39</v>
      </c>
    </row>
    <row r="30" spans="1:9" ht="12.95" customHeight="1" x14ac:dyDescent="0.2">
      <c r="A30" s="8">
        <f t="shared" si="2"/>
        <v>25</v>
      </c>
      <c r="B30" s="6" t="s">
        <v>68</v>
      </c>
      <c r="C30" s="8">
        <v>1</v>
      </c>
      <c r="D30" s="31">
        <v>2000</v>
      </c>
      <c r="E30" s="30">
        <f t="shared" si="3"/>
        <v>2000</v>
      </c>
      <c r="F30" s="33">
        <f t="shared" si="5"/>
        <v>2300</v>
      </c>
      <c r="G30" s="12" t="s">
        <v>15</v>
      </c>
      <c r="H30" s="11" t="s">
        <v>24</v>
      </c>
      <c r="I30" s="37" t="s">
        <v>39</v>
      </c>
    </row>
    <row r="32" spans="1:9" x14ac:dyDescent="0.2">
      <c r="B32" s="34" t="s">
        <v>70</v>
      </c>
      <c r="F32" s="33">
        <f>SUM(F6:F30)</f>
        <v>85279.042000000001</v>
      </c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zoomScale="120" zoomScaleNormal="120" workbookViewId="0">
      <selection activeCell="D3" sqref="D3:G3"/>
    </sheetView>
  </sheetViews>
  <sheetFormatPr defaultColWidth="12" defaultRowHeight="12.75" x14ac:dyDescent="0.2"/>
  <cols>
    <col min="1" max="1" width="9.5" style="13" customWidth="1"/>
    <col min="2" max="2" width="32.1640625" style="13" customWidth="1"/>
    <col min="3" max="3" width="7.1640625" style="13" customWidth="1"/>
    <col min="4" max="4" width="13.5" style="13" customWidth="1"/>
    <col min="5" max="5" width="16.83203125" style="13" customWidth="1"/>
    <col min="6" max="6" width="20.33203125" style="13" customWidth="1"/>
    <col min="7" max="7" width="5.83203125" style="28" customWidth="1"/>
    <col min="8" max="8" width="10.1640625" style="28" customWidth="1"/>
    <col min="9" max="9" width="6.33203125" style="13" customWidth="1"/>
    <col min="10" max="10" width="6.83203125" style="9" customWidth="1"/>
    <col min="11" max="16384" width="12" style="9"/>
  </cols>
  <sheetData>
    <row r="1" spans="1:9" s="4" customFormat="1" ht="26.1" customHeight="1" x14ac:dyDescent="0.2">
      <c r="A1" s="39" t="s">
        <v>7</v>
      </c>
      <c r="B1" s="39"/>
      <c r="C1" s="3" t="s">
        <v>8</v>
      </c>
      <c r="D1" s="40"/>
      <c r="E1" s="40"/>
      <c r="F1" s="40"/>
      <c r="G1" s="40"/>
      <c r="H1" s="40"/>
      <c r="I1" s="5"/>
    </row>
    <row r="2" spans="1:9" s="2" customFormat="1" ht="15" customHeight="1" x14ac:dyDescent="0.2">
      <c r="A2" s="41" t="s">
        <v>6</v>
      </c>
      <c r="B2" s="41"/>
      <c r="C2" s="41"/>
      <c r="D2" s="42"/>
      <c r="E2" s="42"/>
      <c r="F2" s="42"/>
      <c r="G2" s="42"/>
      <c r="H2" s="5"/>
      <c r="I2" s="1"/>
    </row>
    <row r="3" spans="1:9" s="2" customFormat="1" ht="18.95" customHeight="1" x14ac:dyDescent="0.2">
      <c r="A3" s="41" t="s">
        <v>5</v>
      </c>
      <c r="B3" s="41"/>
      <c r="C3" s="41"/>
      <c r="D3" s="43">
        <f>SUM(F7:F30)</f>
        <v>722379.78499999992</v>
      </c>
      <c r="E3" s="43"/>
      <c r="F3" s="43"/>
      <c r="G3" s="43"/>
      <c r="H3" s="5"/>
      <c r="I3" s="1"/>
    </row>
    <row r="4" spans="1:9" x14ac:dyDescent="0.2">
      <c r="A4" s="14"/>
      <c r="B4" s="14"/>
      <c r="C4" s="14"/>
      <c r="D4" s="14"/>
      <c r="E4" s="14"/>
      <c r="F4" s="14"/>
      <c r="G4" s="16"/>
      <c r="H4" s="16"/>
      <c r="I4" s="14"/>
    </row>
    <row r="5" spans="1:9" s="18" customFormat="1" ht="105.95" customHeight="1" x14ac:dyDescent="0.2">
      <c r="A5" s="17" t="s">
        <v>9</v>
      </c>
      <c r="B5" s="17" t="s">
        <v>2</v>
      </c>
      <c r="C5" s="17" t="s">
        <v>0</v>
      </c>
      <c r="D5" s="17" t="s">
        <v>1</v>
      </c>
      <c r="E5" s="17" t="s">
        <v>3</v>
      </c>
      <c r="F5" s="17" t="s">
        <v>4</v>
      </c>
      <c r="G5" s="17" t="s">
        <v>10</v>
      </c>
      <c r="H5" s="17" t="s">
        <v>11</v>
      </c>
      <c r="I5" s="17" t="s">
        <v>71</v>
      </c>
    </row>
    <row r="6" spans="1:9" ht="12.95" customHeight="1" x14ac:dyDescent="0.2">
      <c r="A6" s="8">
        <v>1</v>
      </c>
      <c r="B6" s="19" t="s">
        <v>76</v>
      </c>
      <c r="C6" s="7">
        <v>3</v>
      </c>
      <c r="D6" s="23">
        <v>1227</v>
      </c>
      <c r="E6" s="21">
        <f t="shared" ref="E6" si="0">D6*C6</f>
        <v>3681</v>
      </c>
      <c r="F6" s="22">
        <f>E6*1.1</f>
        <v>4049.1000000000004</v>
      </c>
      <c r="G6" s="7" t="s">
        <v>15</v>
      </c>
      <c r="H6" s="7" t="s">
        <v>13</v>
      </c>
      <c r="I6" s="47" t="s">
        <v>34</v>
      </c>
    </row>
    <row r="7" spans="1:9" ht="12.95" customHeight="1" x14ac:dyDescent="0.2">
      <c r="A7" s="8">
        <f>A6+1</f>
        <v>2</v>
      </c>
      <c r="B7" s="9" t="s">
        <v>72</v>
      </c>
      <c r="C7" s="7">
        <v>70</v>
      </c>
      <c r="D7" s="23">
        <v>60</v>
      </c>
      <c r="E7" s="21">
        <f>C7*D7</f>
        <v>4200</v>
      </c>
      <c r="F7" s="22">
        <f>E7*1.1</f>
        <v>4620</v>
      </c>
      <c r="G7" s="7" t="s">
        <v>15</v>
      </c>
      <c r="H7" s="7" t="s">
        <v>13</v>
      </c>
      <c r="I7" s="35" t="s">
        <v>29</v>
      </c>
    </row>
    <row r="8" spans="1:9" ht="12.95" customHeight="1" x14ac:dyDescent="0.2">
      <c r="A8" s="8">
        <f t="shared" ref="A8:A30" si="1">A7+1</f>
        <v>3</v>
      </c>
      <c r="B8" s="19" t="s">
        <v>57</v>
      </c>
      <c r="C8" s="7">
        <v>1</v>
      </c>
      <c r="D8" s="23">
        <v>500</v>
      </c>
      <c r="E8" s="21">
        <v>500</v>
      </c>
      <c r="F8" s="22">
        <f>E8*1.09</f>
        <v>545</v>
      </c>
      <c r="G8" s="7" t="s">
        <v>15</v>
      </c>
      <c r="H8" s="7" t="s">
        <v>13</v>
      </c>
      <c r="I8" s="35" t="s">
        <v>29</v>
      </c>
    </row>
    <row r="9" spans="1:9" ht="12.95" customHeight="1" x14ac:dyDescent="0.2">
      <c r="A9" s="8">
        <f t="shared" si="1"/>
        <v>4</v>
      </c>
      <c r="B9" s="25" t="s">
        <v>38</v>
      </c>
      <c r="C9" s="12">
        <v>5</v>
      </c>
      <c r="D9" s="26">
        <v>1500</v>
      </c>
      <c r="E9" s="26">
        <f>C9*D9</f>
        <v>7500</v>
      </c>
      <c r="F9" s="27">
        <f>E9*1.12</f>
        <v>8400</v>
      </c>
      <c r="G9" s="8" t="s">
        <v>15</v>
      </c>
      <c r="H9" s="7" t="s">
        <v>13</v>
      </c>
      <c r="I9" s="37" t="s">
        <v>39</v>
      </c>
    </row>
    <row r="10" spans="1:9" s="44" customFormat="1" ht="12.95" customHeight="1" x14ac:dyDescent="0.2">
      <c r="A10" s="8">
        <f t="shared" si="1"/>
        <v>5</v>
      </c>
      <c r="B10" s="25" t="s">
        <v>74</v>
      </c>
      <c r="C10" s="8">
        <v>1</v>
      </c>
      <c r="D10" s="46">
        <v>1500</v>
      </c>
      <c r="E10" s="46">
        <f>C10*D10</f>
        <v>1500</v>
      </c>
      <c r="F10" s="27">
        <f>E10*1.12</f>
        <v>1680.0000000000002</v>
      </c>
      <c r="G10" s="8" t="s">
        <v>15</v>
      </c>
      <c r="H10" s="7" t="s">
        <v>73</v>
      </c>
      <c r="I10" s="45" t="s">
        <v>39</v>
      </c>
    </row>
    <row r="11" spans="1:9" ht="12.95" customHeight="1" x14ac:dyDescent="0.2">
      <c r="A11" s="8">
        <f t="shared" si="1"/>
        <v>6</v>
      </c>
      <c r="B11" s="19" t="s">
        <v>16</v>
      </c>
      <c r="C11" s="7">
        <v>42</v>
      </c>
      <c r="D11" s="20">
        <v>2500</v>
      </c>
      <c r="E11" s="21">
        <f>D11*C11</f>
        <v>105000</v>
      </c>
      <c r="F11" s="22">
        <f>E11*1.1</f>
        <v>115500.00000000001</v>
      </c>
      <c r="G11" s="7" t="s">
        <v>13</v>
      </c>
      <c r="H11" s="7" t="s">
        <v>14</v>
      </c>
      <c r="I11" s="35" t="s">
        <v>29</v>
      </c>
    </row>
    <row r="12" spans="1:9" ht="12.95" customHeight="1" x14ac:dyDescent="0.2">
      <c r="A12" s="8">
        <f t="shared" si="1"/>
        <v>7</v>
      </c>
      <c r="B12" s="6" t="s">
        <v>42</v>
      </c>
      <c r="C12" s="12">
        <v>4</v>
      </c>
      <c r="D12" s="26">
        <v>23000</v>
      </c>
      <c r="E12" s="26">
        <v>92000</v>
      </c>
      <c r="F12" s="27">
        <v>112000</v>
      </c>
      <c r="G12" s="8" t="s">
        <v>13</v>
      </c>
      <c r="H12" s="7" t="s">
        <v>13</v>
      </c>
      <c r="I12" s="38" t="s">
        <v>47</v>
      </c>
    </row>
    <row r="13" spans="1:9" ht="12.95" customHeight="1" x14ac:dyDescent="0.2">
      <c r="A13" s="8">
        <f t="shared" si="1"/>
        <v>8</v>
      </c>
      <c r="B13" s="19" t="s">
        <v>35</v>
      </c>
      <c r="C13" s="7">
        <v>2</v>
      </c>
      <c r="D13" s="23">
        <v>3000</v>
      </c>
      <c r="E13" s="21">
        <f>C13*D13</f>
        <v>6000</v>
      </c>
      <c r="F13" s="22">
        <f>E13*1.09+300</f>
        <v>6840.0000000000009</v>
      </c>
      <c r="G13" s="7" t="s">
        <v>15</v>
      </c>
      <c r="H13" s="7" t="s">
        <v>13</v>
      </c>
      <c r="I13" s="10" t="s">
        <v>34</v>
      </c>
    </row>
    <row r="14" spans="1:9" ht="12.95" customHeight="1" x14ac:dyDescent="0.2">
      <c r="A14" s="8">
        <f t="shared" si="1"/>
        <v>9</v>
      </c>
      <c r="B14" s="19" t="s">
        <v>54</v>
      </c>
      <c r="C14" s="12">
        <v>1</v>
      </c>
      <c r="D14" s="23">
        <v>1500</v>
      </c>
      <c r="E14" s="21">
        <f>C14*D14</f>
        <v>1500</v>
      </c>
      <c r="F14" s="22">
        <f>E14*1.09+300</f>
        <v>1935.0000000000002</v>
      </c>
      <c r="G14" s="8" t="s">
        <v>15</v>
      </c>
      <c r="H14" s="7" t="s">
        <v>13</v>
      </c>
      <c r="I14" s="10" t="s">
        <v>37</v>
      </c>
    </row>
    <row r="15" spans="1:9" ht="12.95" customHeight="1" x14ac:dyDescent="0.2">
      <c r="A15" s="8">
        <f t="shared" si="1"/>
        <v>10</v>
      </c>
      <c r="B15" s="19" t="s">
        <v>55</v>
      </c>
      <c r="C15" s="12">
        <v>2</v>
      </c>
      <c r="D15" s="23">
        <v>185</v>
      </c>
      <c r="E15" s="21">
        <f>C15*D15</f>
        <v>370</v>
      </c>
      <c r="F15" s="22">
        <f t="shared" ref="F15" si="2">E15*1.09+300</f>
        <v>703.3</v>
      </c>
      <c r="G15" s="8" t="s">
        <v>13</v>
      </c>
      <c r="H15" s="7" t="s">
        <v>13</v>
      </c>
      <c r="I15" s="10" t="s">
        <v>37</v>
      </c>
    </row>
    <row r="16" spans="1:9" ht="12.95" customHeight="1" x14ac:dyDescent="0.2">
      <c r="A16" s="8">
        <f t="shared" si="1"/>
        <v>11</v>
      </c>
      <c r="B16" s="19" t="s">
        <v>17</v>
      </c>
      <c r="C16" s="7">
        <v>2</v>
      </c>
      <c r="D16" s="20">
        <v>5000</v>
      </c>
      <c r="E16" s="21">
        <f t="shared" ref="E16" si="3">D16*C16</f>
        <v>10000</v>
      </c>
      <c r="F16" s="22">
        <f t="shared" ref="F16:F23" si="4">E16*1.1</f>
        <v>11000</v>
      </c>
      <c r="G16" s="7" t="s">
        <v>13</v>
      </c>
      <c r="H16" s="7" t="s">
        <v>14</v>
      </c>
      <c r="I16" s="35" t="s">
        <v>29</v>
      </c>
    </row>
    <row r="17" spans="1:9" ht="12.95" customHeight="1" x14ac:dyDescent="0.2">
      <c r="A17" s="8">
        <f t="shared" si="1"/>
        <v>12</v>
      </c>
      <c r="B17" s="24" t="s">
        <v>19</v>
      </c>
      <c r="C17" s="7">
        <v>42</v>
      </c>
      <c r="D17" s="23">
        <v>400</v>
      </c>
      <c r="E17" s="21">
        <f>D17*C17</f>
        <v>16800</v>
      </c>
      <c r="F17" s="22">
        <f>E17*1.1</f>
        <v>18480</v>
      </c>
      <c r="G17" s="7" t="s">
        <v>13</v>
      </c>
      <c r="H17" s="7" t="s">
        <v>14</v>
      </c>
      <c r="I17" s="35" t="s">
        <v>29</v>
      </c>
    </row>
    <row r="18" spans="1:9" ht="12.95" customHeight="1" x14ac:dyDescent="0.2">
      <c r="A18" s="8">
        <f t="shared" si="1"/>
        <v>13</v>
      </c>
      <c r="B18" s="6" t="s">
        <v>20</v>
      </c>
      <c r="C18" s="7">
        <v>5</v>
      </c>
      <c r="D18" s="23">
        <v>3999</v>
      </c>
      <c r="E18" s="21">
        <f>D18*C18</f>
        <v>19995</v>
      </c>
      <c r="F18" s="22">
        <f>E18*1.1</f>
        <v>21994.5</v>
      </c>
      <c r="G18" s="7" t="s">
        <v>13</v>
      </c>
      <c r="H18" s="7" t="s">
        <v>14</v>
      </c>
      <c r="I18" s="35" t="s">
        <v>29</v>
      </c>
    </row>
    <row r="19" spans="1:9" ht="25.5" customHeight="1" x14ac:dyDescent="0.2">
      <c r="A19" s="8">
        <f t="shared" si="1"/>
        <v>14</v>
      </c>
      <c r="B19" s="6" t="s">
        <v>41</v>
      </c>
      <c r="C19" s="12">
        <v>1</v>
      </c>
      <c r="D19" s="26">
        <v>68000</v>
      </c>
      <c r="E19" s="26">
        <v>68000</v>
      </c>
      <c r="F19" s="27">
        <f>E19*1.15</f>
        <v>78200</v>
      </c>
      <c r="G19" s="8" t="s">
        <v>15</v>
      </c>
      <c r="H19" s="7" t="s">
        <v>13</v>
      </c>
      <c r="I19" s="38" t="s">
        <v>47</v>
      </c>
    </row>
    <row r="20" spans="1:9" ht="12.95" customHeight="1" x14ac:dyDescent="0.2">
      <c r="A20" s="8">
        <f t="shared" si="1"/>
        <v>15</v>
      </c>
      <c r="B20" s="14" t="s">
        <v>26</v>
      </c>
      <c r="C20" s="8">
        <v>2</v>
      </c>
      <c r="D20" s="23">
        <v>185</v>
      </c>
      <c r="E20" s="21">
        <f t="shared" ref="E20:E21" si="5">D20*C20</f>
        <v>370</v>
      </c>
      <c r="F20" s="22">
        <f t="shared" si="4"/>
        <v>407.00000000000006</v>
      </c>
      <c r="G20" s="8" t="s">
        <v>15</v>
      </c>
      <c r="H20" s="8" t="s">
        <v>14</v>
      </c>
      <c r="I20" s="35" t="s">
        <v>29</v>
      </c>
    </row>
    <row r="21" spans="1:9" ht="12.95" customHeight="1" x14ac:dyDescent="0.2">
      <c r="A21" s="8">
        <f t="shared" si="1"/>
        <v>16</v>
      </c>
      <c r="B21" s="14" t="s">
        <v>25</v>
      </c>
      <c r="C21" s="8">
        <v>1</v>
      </c>
      <c r="D21" s="23">
        <v>399.4</v>
      </c>
      <c r="E21" s="21">
        <f t="shared" si="5"/>
        <v>399.4</v>
      </c>
      <c r="F21" s="22">
        <f t="shared" si="4"/>
        <v>439.34000000000003</v>
      </c>
      <c r="G21" s="8" t="s">
        <v>15</v>
      </c>
      <c r="H21" s="8" t="s">
        <v>14</v>
      </c>
      <c r="I21" s="35" t="s">
        <v>29</v>
      </c>
    </row>
    <row r="22" spans="1:9" ht="12.95" customHeight="1" x14ac:dyDescent="0.2">
      <c r="A22" s="8">
        <f t="shared" si="1"/>
        <v>17</v>
      </c>
      <c r="B22" s="19" t="s">
        <v>30</v>
      </c>
      <c r="C22" s="7">
        <v>2</v>
      </c>
      <c r="D22" s="23">
        <v>1500</v>
      </c>
      <c r="E22" s="21">
        <f t="shared" ref="E22:E23" si="6">D22*C22</f>
        <v>3000</v>
      </c>
      <c r="F22" s="22">
        <f t="shared" si="4"/>
        <v>3300.0000000000005</v>
      </c>
      <c r="G22" s="7" t="s">
        <v>13</v>
      </c>
      <c r="H22" s="7" t="s">
        <v>14</v>
      </c>
      <c r="I22" s="35" t="s">
        <v>29</v>
      </c>
    </row>
    <row r="23" spans="1:9" ht="12.95" customHeight="1" x14ac:dyDescent="0.2">
      <c r="A23" s="8">
        <f t="shared" si="1"/>
        <v>18</v>
      </c>
      <c r="B23" s="19" t="s">
        <v>23</v>
      </c>
      <c r="C23" s="7">
        <v>5</v>
      </c>
      <c r="D23" s="23">
        <v>68.989999999999995</v>
      </c>
      <c r="E23" s="21">
        <f t="shared" si="6"/>
        <v>344.95</v>
      </c>
      <c r="F23" s="22">
        <f t="shared" si="4"/>
        <v>379.44499999999999</v>
      </c>
      <c r="G23" s="7" t="s">
        <v>24</v>
      </c>
      <c r="H23" s="7" t="s">
        <v>14</v>
      </c>
      <c r="I23" s="35" t="s">
        <v>29</v>
      </c>
    </row>
    <row r="24" spans="1:9" ht="12.95" customHeight="1" x14ac:dyDescent="0.2">
      <c r="A24" s="8">
        <f t="shared" si="1"/>
        <v>19</v>
      </c>
      <c r="B24" s="6" t="s">
        <v>40</v>
      </c>
      <c r="C24" s="12">
        <v>1</v>
      </c>
      <c r="D24" s="26">
        <v>89220</v>
      </c>
      <c r="E24" s="21">
        <f t="shared" ref="E24" si="7">C24*D24</f>
        <v>89220</v>
      </c>
      <c r="F24" s="22">
        <f>E24*1.15</f>
        <v>102602.99999999999</v>
      </c>
      <c r="G24" s="8" t="s">
        <v>13</v>
      </c>
      <c r="H24" s="7" t="s">
        <v>13</v>
      </c>
      <c r="I24" s="38" t="s">
        <v>47</v>
      </c>
    </row>
    <row r="25" spans="1:9" ht="12.95" customHeight="1" x14ac:dyDescent="0.2">
      <c r="A25" s="8">
        <f t="shared" si="1"/>
        <v>20</v>
      </c>
      <c r="B25" s="6" t="s">
        <v>43</v>
      </c>
      <c r="C25" s="12">
        <v>4</v>
      </c>
      <c r="D25" s="26">
        <v>19000</v>
      </c>
      <c r="E25" s="26">
        <v>76000</v>
      </c>
      <c r="F25" s="27">
        <v>87840</v>
      </c>
      <c r="G25" s="8" t="s">
        <v>13</v>
      </c>
      <c r="H25" s="7" t="s">
        <v>13</v>
      </c>
      <c r="I25" s="38" t="s">
        <v>47</v>
      </c>
    </row>
    <row r="26" spans="1:9" ht="12.95" customHeight="1" x14ac:dyDescent="0.2">
      <c r="A26" s="8">
        <f t="shared" si="1"/>
        <v>21</v>
      </c>
      <c r="B26" s="6" t="s">
        <v>44</v>
      </c>
      <c r="C26" s="12">
        <v>1</v>
      </c>
      <c r="D26" s="26">
        <v>36000</v>
      </c>
      <c r="E26" s="26">
        <v>36000</v>
      </c>
      <c r="F26" s="27">
        <v>42000</v>
      </c>
      <c r="G26" s="8" t="s">
        <v>15</v>
      </c>
      <c r="H26" s="7" t="s">
        <v>13</v>
      </c>
      <c r="I26" s="38" t="s">
        <v>47</v>
      </c>
    </row>
    <row r="27" spans="1:9" ht="12.95" customHeight="1" x14ac:dyDescent="0.2">
      <c r="A27" s="8">
        <f t="shared" si="1"/>
        <v>22</v>
      </c>
      <c r="B27" s="6" t="s">
        <v>45</v>
      </c>
      <c r="C27" s="12">
        <v>1</v>
      </c>
      <c r="D27" s="26">
        <v>49995</v>
      </c>
      <c r="E27" s="26">
        <v>49995</v>
      </c>
      <c r="F27" s="27">
        <v>57000</v>
      </c>
      <c r="G27" s="8" t="s">
        <v>15</v>
      </c>
      <c r="H27" s="7" t="s">
        <v>13</v>
      </c>
      <c r="I27" s="38" t="s">
        <v>47</v>
      </c>
    </row>
    <row r="28" spans="1:9" ht="12.75" customHeight="1" x14ac:dyDescent="0.2">
      <c r="A28" s="8">
        <f t="shared" si="1"/>
        <v>23</v>
      </c>
      <c r="B28" s="6" t="s">
        <v>46</v>
      </c>
      <c r="C28" s="12">
        <v>1</v>
      </c>
      <c r="D28" s="26">
        <v>15000</v>
      </c>
      <c r="E28" s="26">
        <v>15000</v>
      </c>
      <c r="F28" s="27">
        <v>17350</v>
      </c>
      <c r="G28" s="8" t="s">
        <v>15</v>
      </c>
      <c r="H28" s="7" t="s">
        <v>13</v>
      </c>
      <c r="I28" s="38" t="s">
        <v>47</v>
      </c>
    </row>
    <row r="29" spans="1:9" ht="12.95" customHeight="1" x14ac:dyDescent="0.2">
      <c r="A29" s="8">
        <f t="shared" si="1"/>
        <v>24</v>
      </c>
      <c r="B29" s="6" t="s">
        <v>21</v>
      </c>
      <c r="C29" s="7">
        <v>4</v>
      </c>
      <c r="D29" s="23">
        <v>3628</v>
      </c>
      <c r="E29" s="21">
        <f t="shared" ref="E29" si="8">D29*C29</f>
        <v>14512</v>
      </c>
      <c r="F29" s="22">
        <f>E29*1.1</f>
        <v>15963.2</v>
      </c>
      <c r="G29" s="7" t="s">
        <v>13</v>
      </c>
      <c r="H29" s="7" t="s">
        <v>14</v>
      </c>
      <c r="I29" s="35" t="s">
        <v>29</v>
      </c>
    </row>
    <row r="30" spans="1:9" ht="12.95" customHeight="1" x14ac:dyDescent="0.2">
      <c r="A30" s="8">
        <f t="shared" si="1"/>
        <v>25</v>
      </c>
      <c r="B30" s="19" t="s">
        <v>18</v>
      </c>
      <c r="C30" s="7">
        <v>10</v>
      </c>
      <c r="D30" s="23">
        <v>1200</v>
      </c>
      <c r="E30" s="21">
        <f>D30*C30</f>
        <v>12000</v>
      </c>
      <c r="F30" s="22">
        <f>E30*1.1</f>
        <v>13200.000000000002</v>
      </c>
      <c r="G30" s="7" t="s">
        <v>13</v>
      </c>
      <c r="H30" s="7" t="s">
        <v>14</v>
      </c>
      <c r="I30" s="35" t="s">
        <v>29</v>
      </c>
    </row>
    <row r="33" spans="1:8" x14ac:dyDescent="0.2">
      <c r="E33" s="14" t="s">
        <v>3</v>
      </c>
      <c r="F33" s="15">
        <f>SUM(F7:F30)</f>
        <v>722379.78499999992</v>
      </c>
    </row>
    <row r="34" spans="1:8" ht="21.75" customHeight="1" x14ac:dyDescent="0.2">
      <c r="A34" s="48" t="s">
        <v>75</v>
      </c>
      <c r="B34" s="49"/>
      <c r="C34" s="49"/>
      <c r="D34" s="49"/>
      <c r="E34" s="49"/>
      <c r="F34" s="49"/>
      <c r="G34" s="49"/>
      <c r="H34" s="49"/>
    </row>
  </sheetData>
  <mergeCells count="7">
    <mergeCell ref="A34:H34"/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Lottery</vt:lpstr>
      <vt:lpstr>Equipment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Moaty Fayek</dc:creator>
  <cp:lastModifiedBy>Administrator</cp:lastModifiedBy>
  <cp:lastPrinted>2017-10-11T16:36:33Z</cp:lastPrinted>
  <dcterms:created xsi:type="dcterms:W3CDTF">2017-02-21T08:32:43Z</dcterms:created>
  <dcterms:modified xsi:type="dcterms:W3CDTF">2017-11-01T19:24:31Z</dcterms:modified>
</cp:coreProperties>
</file>