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checkCompatibility="1" autoCompressPictures="0"/>
  <bookViews>
    <workbookView xWindow="30140" yWindow="0" windowWidth="27000" windowHeight="16180"/>
  </bookViews>
  <sheets>
    <sheet name="Lottery" sheetId="1" r:id="rId1"/>
    <sheet name="Equipment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2" l="1"/>
  <c r="F6" i="2"/>
  <c r="E7" i="2"/>
  <c r="F7" i="2"/>
  <c r="E8" i="2"/>
  <c r="F8" i="2"/>
  <c r="E9" i="2"/>
  <c r="F9" i="2"/>
  <c r="E10" i="2"/>
  <c r="F10" i="2"/>
  <c r="E11" i="2"/>
  <c r="F11" i="2"/>
  <c r="E12" i="2"/>
  <c r="F12" i="2"/>
  <c r="F13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F38" i="2"/>
  <c r="D3" i="2"/>
  <c r="D3" i="1"/>
  <c r="F57" i="1"/>
  <c r="E55" i="1"/>
  <c r="F55" i="1"/>
  <c r="E54" i="1"/>
  <c r="F54" i="1"/>
  <c r="E53" i="1"/>
  <c r="F53" i="1"/>
  <c r="E52" i="1"/>
  <c r="F52" i="1"/>
  <c r="E51" i="1"/>
  <c r="F51" i="1"/>
  <c r="E50" i="1"/>
  <c r="F50" i="1"/>
  <c r="E49" i="1"/>
  <c r="F49" i="1"/>
  <c r="E48" i="1"/>
  <c r="F48" i="1"/>
  <c r="E47" i="1"/>
  <c r="F47" i="1"/>
  <c r="E46" i="1"/>
  <c r="F46" i="1"/>
  <c r="E45" i="1"/>
  <c r="F45" i="1"/>
  <c r="E44" i="1"/>
  <c r="F44" i="1"/>
  <c r="E43" i="1"/>
  <c r="F43" i="1"/>
  <c r="E42" i="1"/>
  <c r="F42" i="1"/>
  <c r="E41" i="1"/>
  <c r="F41" i="1"/>
  <c r="E40" i="1"/>
  <c r="F40" i="1"/>
  <c r="E39" i="1"/>
  <c r="F39" i="1"/>
  <c r="E38" i="1"/>
  <c r="F38" i="1"/>
  <c r="E37" i="1"/>
  <c r="F37" i="1"/>
  <c r="E36" i="1"/>
  <c r="F36" i="1"/>
  <c r="E35" i="1"/>
  <c r="F35" i="1"/>
  <c r="E34" i="1"/>
  <c r="F34" i="1"/>
  <c r="E33" i="1"/>
  <c r="F33" i="1"/>
  <c r="E32" i="1"/>
  <c r="F32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E16" i="1"/>
  <c r="F16" i="1"/>
  <c r="E15" i="1"/>
  <c r="F15" i="1"/>
  <c r="E14" i="1"/>
  <c r="F14" i="1"/>
  <c r="E13" i="1"/>
  <c r="F13" i="1"/>
  <c r="E12" i="1"/>
  <c r="F12" i="1"/>
  <c r="E11" i="1"/>
  <c r="F11" i="1"/>
  <c r="E10" i="1"/>
  <c r="F10" i="1"/>
  <c r="E9" i="1"/>
  <c r="F9" i="1"/>
  <c r="E8" i="1"/>
  <c r="F8" i="1"/>
  <c r="E6" i="1"/>
  <c r="F6" i="1"/>
</calcChain>
</file>

<file path=xl/sharedStrings.xml><?xml version="1.0" encoding="utf-8"?>
<sst xmlns="http://schemas.openxmlformats.org/spreadsheetml/2006/main" count="274" uniqueCount="94">
  <si>
    <t>Quantity</t>
  </si>
  <si>
    <t>Est. Cost / Item</t>
  </si>
  <si>
    <t>Item</t>
  </si>
  <si>
    <t>Total</t>
  </si>
  <si>
    <t xml:space="preserve"> Grand Total                     (Estimate  with tax shipping and installation)</t>
  </si>
  <si>
    <t>TOTAL REQUESTED:</t>
  </si>
  <si>
    <t>Date:</t>
  </si>
  <si>
    <t xml:space="preserve">De Anza College  Enhanced Instructional Equipment List -    </t>
  </si>
  <si>
    <t>Dept /Division:</t>
  </si>
  <si>
    <t>Priority</t>
  </si>
  <si>
    <t xml:space="preserve"> Stated in Program Review   Y/N</t>
  </si>
  <si>
    <t>50% SLOACs complete?  IF no, please attach explanation on separate sheet. Y/ See attchmt.</t>
  </si>
  <si>
    <t xml:space="preserve">De Anza College  Enhanced Lottery  List -    </t>
  </si>
  <si>
    <t>Volleyballs</t>
  </si>
  <si>
    <t>Y</t>
  </si>
  <si>
    <t>Pole Vault Poles</t>
  </si>
  <si>
    <t>Varied on Size</t>
  </si>
  <si>
    <t>various</t>
  </si>
  <si>
    <t xml:space="preserve">Wilson NCAA  Forte Fybrid II soccer ball </t>
  </si>
  <si>
    <t>KBA Heavy Weighted Basketball</t>
  </si>
  <si>
    <t>HL Badminton Shuttlecocks</t>
  </si>
  <si>
    <t>Shoulder Pads XVHD</t>
  </si>
  <si>
    <t>KBA Super Heavy Weighted Basketball</t>
  </si>
  <si>
    <t>Bats</t>
  </si>
  <si>
    <t>Vengence Helmets</t>
  </si>
  <si>
    <t>Lateral Resistor</t>
  </si>
  <si>
    <t>Pro glidder</t>
  </si>
  <si>
    <t>flat round markers 10 pack</t>
  </si>
  <si>
    <t>GST Footballs</t>
  </si>
  <si>
    <t>Weighted Jump Rope</t>
  </si>
  <si>
    <t>Pitchers Pocket Screens</t>
  </si>
  <si>
    <t>Pro glidder balls</t>
  </si>
  <si>
    <t>QB Throwing Net</t>
  </si>
  <si>
    <t>Speedcord</t>
  </si>
  <si>
    <t>Squeegee</t>
  </si>
  <si>
    <t>Jugs lite flite balls</t>
  </si>
  <si>
    <t>Garbage Cans (use for agility drills)</t>
  </si>
  <si>
    <t>Jugs softie softballs</t>
  </si>
  <si>
    <t>Pinnies  XL adult sizes (4-6 colors)</t>
  </si>
  <si>
    <t>Tennis balls</t>
  </si>
  <si>
    <t>Tee stacker</t>
  </si>
  <si>
    <t>Replacement  small nets  Kwik goal small goals</t>
  </si>
  <si>
    <t xml:space="preserve"> Replacement nets for Medium Size goals kwik goal</t>
  </si>
  <si>
    <t>Jump rope</t>
  </si>
  <si>
    <t>Team Baseball Bats</t>
  </si>
  <si>
    <t>Coaches Fungo Bats</t>
  </si>
  <si>
    <t>Pitching Machine Balls</t>
  </si>
  <si>
    <t>Weighted Baseballs</t>
  </si>
  <si>
    <t>Medicine Balls</t>
  </si>
  <si>
    <t>Batting Tees</t>
  </si>
  <si>
    <t>Practice &amp; Game Baseballs</t>
  </si>
  <si>
    <t>New Set of Uniforms</t>
  </si>
  <si>
    <t>Uniforms</t>
  </si>
  <si>
    <t>Set of Jerseys (28 total socks $8, shorts $16, shirt $27, )</t>
  </si>
  <si>
    <t>56 pairs of white socks  and maroon socks</t>
  </si>
  <si>
    <t xml:space="preserve">GK (jersey$25,  pants $24, shorts $19, socks$8) </t>
  </si>
  <si>
    <t>Cardinal Uniform sets (top &amp; Short)</t>
  </si>
  <si>
    <t>Warm ups</t>
  </si>
  <si>
    <t>Warm Up Pants Replacements</t>
  </si>
  <si>
    <t xml:space="preserve"> Heavy Jacket adidas </t>
  </si>
  <si>
    <t>Team Jacket Replacements</t>
  </si>
  <si>
    <t>Physical Education and Athletics</t>
  </si>
  <si>
    <t>Dynatronics Solaris Plus 707, 5 Ch. Dual ThermoStim/Tri-Wave Light</t>
  </si>
  <si>
    <t>Home Plate &amp; Pitching Mound Tarps</t>
  </si>
  <si>
    <t>Field Tarp</t>
  </si>
  <si>
    <t xml:space="preserve">6 ft backless benches </t>
  </si>
  <si>
    <t xml:space="preserve">Bench w/ Back shelf </t>
  </si>
  <si>
    <t>Training Benches - with back shelf</t>
  </si>
  <si>
    <t>Covered dug outs (dugout link ups</t>
  </si>
  <si>
    <t>Recumbent LifeCycle</t>
  </si>
  <si>
    <t>Up right Lifecycle</t>
  </si>
  <si>
    <t>Omni sport 2000 - controller for scoreboard/timer</t>
  </si>
  <si>
    <t>Short course lane lines</t>
  </si>
  <si>
    <t>Block It (Attack It) Tool</t>
  </si>
  <si>
    <t>Batting Practice Infield Protector</t>
  </si>
  <si>
    <t>12 x 6 Batting Mats</t>
  </si>
  <si>
    <t>V.A.T variale angle training board ( 1m)</t>
  </si>
  <si>
    <t>V.A.T variale angle training board ( 2m)</t>
  </si>
  <si>
    <t>rolling white board</t>
  </si>
  <si>
    <t>Volleyball System Poles</t>
  </si>
  <si>
    <t>Water Polo goals</t>
  </si>
  <si>
    <t>Kwik Goal EVO 1 large goal W/swivel Wheel</t>
  </si>
  <si>
    <t>Kwik Goal Nets Evolution® Net for large goals</t>
  </si>
  <si>
    <t>Lane speakers</t>
  </si>
  <si>
    <t>kwik goal All Surface soccer tennnis</t>
  </si>
  <si>
    <t>Zooka Pitching Machine</t>
  </si>
  <si>
    <t>Sock Net Screens</t>
  </si>
  <si>
    <t>Pro Series 10x10 Field Screens</t>
  </si>
  <si>
    <t>L-Screens 8x8</t>
  </si>
  <si>
    <t>Heart Rate Monitoring System (Polar)</t>
  </si>
  <si>
    <t>Covered Seating &amp; Benches</t>
  </si>
  <si>
    <t>Rolling Ball Hopper</t>
  </si>
  <si>
    <t>Permanent PA System  (Last year was approved can we still purchase?)</t>
  </si>
  <si>
    <t>Drag 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</si>
</sst>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_-[$$-409]* #,##0.00_ ;_-[$$-409]* \-#,##0.00\ ;_-[$$-409]* &quot;-&quot;??_ ;_-@_ "/>
    <numFmt numFmtId="165" formatCode="&quot;$&quot;#,##0_);[Red]\(&quot;$&quot;#,##0\)"/>
  </numFmts>
  <fonts count="13" x14ac:knownFonts="1">
    <font>
      <sz val="10"/>
      <color rgb="FF000000"/>
      <name val="Times New Roman"/>
      <charset val="204"/>
    </font>
    <font>
      <sz val="8"/>
      <name val="Times New Roman"/>
      <charset val="204"/>
    </font>
    <font>
      <b/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u/>
      <sz val="10"/>
      <color theme="11"/>
      <name val="Times New Roman"/>
      <charset val="204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2"/>
      <color rgb="FFFF0000"/>
      <name val="Times New Roman"/>
    </font>
    <font>
      <sz val="10"/>
      <color rgb="FF000000"/>
      <name val="Times New Roman"/>
      <charset val="204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scheme val="minor"/>
    </font>
    <font>
      <sz val="10"/>
      <color indexed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textRotation="90" wrapText="1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44" fontId="9" fillId="0" borderId="0" xfId="15" applyFont="1" applyBorder="1" applyAlignment="1">
      <alignment horizontal="right"/>
    </xf>
    <xf numFmtId="6" fontId="9" fillId="0" borderId="0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44" fontId="10" fillId="0" borderId="0" xfId="15" applyFont="1" applyFill="1" applyBorder="1" applyAlignment="1">
      <alignment horizontal="right" wrapText="1"/>
    </xf>
    <xf numFmtId="0" fontId="11" fillId="3" borderId="0" xfId="0" applyFont="1" applyFill="1" applyBorder="1" applyAlignment="1">
      <alignment horizontal="left" wrapText="1"/>
    </xf>
    <xf numFmtId="44" fontId="9" fillId="0" borderId="0" xfId="15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 wrapText="1"/>
    </xf>
    <xf numFmtId="44" fontId="12" fillId="0" borderId="0" xfId="15" applyFont="1" applyBorder="1" applyAlignment="1">
      <alignment horizontal="right"/>
    </xf>
    <xf numFmtId="165" fontId="9" fillId="0" borderId="0" xfId="0" applyNumberFormat="1" applyFont="1" applyFill="1" applyBorder="1" applyAlignment="1">
      <alignment horizontal="right" wrapText="1"/>
    </xf>
    <xf numFmtId="164" fontId="9" fillId="0" borderId="0" xfId="0" applyNumberFormat="1" applyFont="1" applyFill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44" fontId="0" fillId="0" borderId="0" xfId="15" applyFont="1" applyFill="1" applyBorder="1" applyAlignment="1">
      <alignment horizontal="left" vertical="top" wrapText="1"/>
    </xf>
    <xf numFmtId="44" fontId="0" fillId="0" borderId="1" xfId="15" applyFont="1" applyFill="1" applyBorder="1" applyAlignment="1">
      <alignment horizontal="center" vertical="center" textRotation="90" wrapText="1"/>
    </xf>
    <xf numFmtId="44" fontId="0" fillId="0" borderId="0" xfId="15" applyFont="1" applyFill="1" applyBorder="1" applyAlignment="1">
      <alignment horizontal="left" vertical="top" textRotation="90" wrapText="1"/>
    </xf>
    <xf numFmtId="44" fontId="0" fillId="0" borderId="0" xfId="15" applyFont="1" applyFill="1" applyBorder="1" applyAlignment="1">
      <alignment horizontal="left" vertical="top" textRotation="91" wrapText="1"/>
    </xf>
    <xf numFmtId="0" fontId="9" fillId="0" borderId="0" xfId="0" applyFont="1" applyBorder="1" applyAlignment="1">
      <alignment horizontal="left" wrapText="1" shrinkToFit="1"/>
    </xf>
    <xf numFmtId="0" fontId="9" fillId="0" borderId="0" xfId="0" applyNumberFormat="1" applyFont="1" applyFill="1" applyBorder="1" applyAlignment="1">
      <alignment horizontal="right" wrapText="1"/>
    </xf>
    <xf numFmtId="44" fontId="9" fillId="0" borderId="0" xfId="15" applyFont="1" applyBorder="1" applyAlignment="1">
      <alignment horizontal="right" wrapText="1"/>
    </xf>
    <xf numFmtId="6" fontId="9" fillId="0" borderId="0" xfId="15" applyNumberFormat="1" applyFont="1" applyBorder="1" applyAlignment="1">
      <alignment horizontal="right" wrapText="1"/>
    </xf>
    <xf numFmtId="164" fontId="9" fillId="0" borderId="0" xfId="0" applyNumberFormat="1" applyFont="1" applyBorder="1" applyAlignment="1">
      <alignment horizontal="right" wrapText="1"/>
    </xf>
    <xf numFmtId="44" fontId="9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wrapText="1"/>
    </xf>
    <xf numFmtId="164" fontId="0" fillId="0" borderId="0" xfId="0" applyNumberForma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top" wrapText="1"/>
    </xf>
    <xf numFmtId="14" fontId="2" fillId="0" borderId="3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44" fontId="7" fillId="2" borderId="3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164" fontId="7" fillId="2" borderId="3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</cellXfs>
  <cellStyles count="16">
    <cellStyle name="Currency" xfId="1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abSelected="1" showRuler="0" topLeftCell="A34" zoomScale="125" zoomScaleNormal="125" zoomScalePageLayoutView="125" workbookViewId="0">
      <selection activeCell="A36" sqref="A36:A121"/>
    </sheetView>
  </sheetViews>
  <sheetFormatPr baseColWidth="10" defaultRowHeight="12" x14ac:dyDescent="0"/>
  <cols>
    <col min="1" max="1" width="4.83203125" style="1" customWidth="1"/>
    <col min="2" max="2" width="33.5" style="1" customWidth="1"/>
    <col min="3" max="3" width="5.6640625" style="1" customWidth="1"/>
    <col min="4" max="5" width="13.5" style="1" customWidth="1"/>
    <col min="6" max="6" width="13.5" style="33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8" customFormat="1" ht="26" customHeight="1">
      <c r="A1" s="43" t="s">
        <v>12</v>
      </c>
      <c r="B1" s="43"/>
      <c r="C1" s="6" t="s">
        <v>8</v>
      </c>
      <c r="D1" s="44" t="s">
        <v>61</v>
      </c>
      <c r="E1" s="44"/>
      <c r="F1" s="44"/>
      <c r="G1" s="44"/>
      <c r="H1" s="44"/>
      <c r="I1" s="11"/>
    </row>
    <row r="2" spans="1:9" s="4" customFormat="1" ht="15" customHeight="1">
      <c r="A2" s="45" t="s">
        <v>6</v>
      </c>
      <c r="B2" s="45"/>
      <c r="C2" s="45"/>
      <c r="D2" s="46">
        <v>43038</v>
      </c>
      <c r="E2" s="47"/>
      <c r="F2" s="47"/>
      <c r="G2" s="47"/>
      <c r="H2" s="12"/>
      <c r="I2" s="3"/>
    </row>
    <row r="3" spans="1:9" s="4" customFormat="1" ht="19" customHeight="1">
      <c r="A3" s="45" t="s">
        <v>5</v>
      </c>
      <c r="B3" s="45"/>
      <c r="C3" s="45"/>
      <c r="D3" s="48">
        <f>F57</f>
        <v>68502.420000000013</v>
      </c>
      <c r="E3" s="48"/>
      <c r="F3" s="48"/>
      <c r="G3" s="48"/>
      <c r="H3" s="3"/>
      <c r="I3" s="3"/>
    </row>
    <row r="4" spans="1:9">
      <c r="A4" s="2"/>
      <c r="B4" s="2"/>
      <c r="C4" s="2"/>
      <c r="D4" s="2"/>
      <c r="E4" s="2"/>
      <c r="F4" s="31"/>
      <c r="G4" s="2"/>
      <c r="H4" s="2"/>
      <c r="I4" s="2"/>
    </row>
    <row r="5" spans="1:9" s="5" customFormat="1" ht="106" customHeight="1">
      <c r="A5" s="10" t="s">
        <v>9</v>
      </c>
      <c r="B5" s="10" t="s">
        <v>2</v>
      </c>
      <c r="C5" s="10" t="s">
        <v>0</v>
      </c>
      <c r="D5" s="10" t="s">
        <v>1</v>
      </c>
      <c r="E5" s="10" t="s">
        <v>3</v>
      </c>
      <c r="F5" s="32" t="s">
        <v>4</v>
      </c>
      <c r="G5" s="10" t="s">
        <v>10</v>
      </c>
      <c r="H5" s="10" t="s">
        <v>11</v>
      </c>
    </row>
    <row r="6" spans="1:9" ht="13" customHeight="1">
      <c r="A6" s="9">
        <v>1</v>
      </c>
      <c r="B6" s="14" t="s">
        <v>13</v>
      </c>
      <c r="C6" s="15">
        <v>40</v>
      </c>
      <c r="D6" s="16">
        <v>60</v>
      </c>
      <c r="E6" s="17">
        <f>C6*D6</f>
        <v>2400</v>
      </c>
      <c r="F6" s="16">
        <f>E6+(E6*0.15)</f>
        <v>2760</v>
      </c>
      <c r="G6" s="19" t="s">
        <v>14</v>
      </c>
      <c r="H6" s="19" t="s">
        <v>14</v>
      </c>
      <c r="I6"/>
    </row>
    <row r="7" spans="1:9" ht="13" customHeight="1">
      <c r="A7" s="9">
        <v>2</v>
      </c>
      <c r="B7" s="20" t="s">
        <v>15</v>
      </c>
      <c r="C7" s="21">
        <v>6</v>
      </c>
      <c r="D7" s="22" t="s">
        <v>16</v>
      </c>
      <c r="E7" s="17" t="s">
        <v>17</v>
      </c>
      <c r="F7" s="16">
        <v>4000</v>
      </c>
      <c r="G7" s="19" t="s">
        <v>14</v>
      </c>
      <c r="H7" s="19" t="s">
        <v>14</v>
      </c>
      <c r="I7"/>
    </row>
    <row r="8" spans="1:9" ht="13" customHeight="1">
      <c r="A8" s="9">
        <v>3</v>
      </c>
      <c r="B8" s="23" t="s">
        <v>18</v>
      </c>
      <c r="C8" s="21">
        <v>30</v>
      </c>
      <c r="D8" s="24">
        <v>110</v>
      </c>
      <c r="E8" s="17">
        <f t="shared" ref="E8:E55" si="0">C8*D8</f>
        <v>3300</v>
      </c>
      <c r="F8" s="16">
        <f t="shared" ref="F8:F55" si="1">E8+(E8*0.15)</f>
        <v>3795</v>
      </c>
      <c r="G8" s="19" t="s">
        <v>14</v>
      </c>
      <c r="H8" s="19" t="s">
        <v>14</v>
      </c>
      <c r="I8"/>
    </row>
    <row r="9" spans="1:9" ht="13" customHeight="1">
      <c r="A9" s="9">
        <v>4</v>
      </c>
      <c r="B9" s="25" t="s">
        <v>19</v>
      </c>
      <c r="C9" s="21">
        <v>5</v>
      </c>
      <c r="D9" s="24">
        <v>55</v>
      </c>
      <c r="E9" s="17">
        <f>C9*D9</f>
        <v>275</v>
      </c>
      <c r="F9" s="16">
        <f t="shared" si="1"/>
        <v>316.25</v>
      </c>
      <c r="G9" s="19" t="s">
        <v>14</v>
      </c>
      <c r="H9" s="19" t="s">
        <v>14</v>
      </c>
      <c r="I9"/>
    </row>
    <row r="10" spans="1:9" ht="13" customHeight="1">
      <c r="A10" s="9">
        <v>5</v>
      </c>
      <c r="B10" s="25" t="s">
        <v>19</v>
      </c>
      <c r="C10" s="21">
        <v>5</v>
      </c>
      <c r="D10" s="24">
        <v>55</v>
      </c>
      <c r="E10" s="17">
        <f t="shared" si="0"/>
        <v>275</v>
      </c>
      <c r="F10" s="16">
        <f t="shared" si="1"/>
        <v>316.25</v>
      </c>
      <c r="G10" s="19" t="s">
        <v>14</v>
      </c>
      <c r="H10" s="19" t="s">
        <v>14</v>
      </c>
      <c r="I10"/>
    </row>
    <row r="11" spans="1:9" ht="13" customHeight="1">
      <c r="A11" s="9">
        <v>6</v>
      </c>
      <c r="B11" s="25" t="s">
        <v>20</v>
      </c>
      <c r="C11" s="21">
        <v>50</v>
      </c>
      <c r="D11" s="24">
        <v>23</v>
      </c>
      <c r="E11" s="17">
        <f t="shared" si="0"/>
        <v>1150</v>
      </c>
      <c r="F11" s="16">
        <f t="shared" si="1"/>
        <v>1322.5</v>
      </c>
      <c r="G11" s="19" t="s">
        <v>14</v>
      </c>
      <c r="H11" s="19" t="s">
        <v>14</v>
      </c>
      <c r="I11"/>
    </row>
    <row r="12" spans="1:9" ht="13" customHeight="1">
      <c r="A12" s="9">
        <v>6</v>
      </c>
      <c r="B12" s="25" t="s">
        <v>21</v>
      </c>
      <c r="C12" s="21">
        <v>20</v>
      </c>
      <c r="D12" s="24">
        <v>135.88</v>
      </c>
      <c r="E12" s="17">
        <f t="shared" si="0"/>
        <v>2717.6</v>
      </c>
      <c r="F12" s="16">
        <f t="shared" si="1"/>
        <v>3125.24</v>
      </c>
      <c r="G12" s="19" t="s">
        <v>14</v>
      </c>
      <c r="H12" s="19" t="s">
        <v>14</v>
      </c>
      <c r="I12"/>
    </row>
    <row r="13" spans="1:9" ht="13" customHeight="1">
      <c r="A13" s="9">
        <v>7</v>
      </c>
      <c r="B13" s="20" t="s">
        <v>22</v>
      </c>
      <c r="C13" s="21">
        <v>5</v>
      </c>
      <c r="D13" s="24">
        <v>44.95</v>
      </c>
      <c r="E13" s="17">
        <f t="shared" si="0"/>
        <v>224.75</v>
      </c>
      <c r="F13" s="16">
        <f t="shared" si="1"/>
        <v>258.46249999999998</v>
      </c>
      <c r="G13" s="19" t="s">
        <v>14</v>
      </c>
      <c r="H13" s="19" t="s">
        <v>14</v>
      </c>
      <c r="I13"/>
    </row>
    <row r="14" spans="1:9" ht="13" customHeight="1">
      <c r="A14" s="9">
        <v>8</v>
      </c>
      <c r="B14" s="20" t="s">
        <v>22</v>
      </c>
      <c r="C14" s="21">
        <v>5</v>
      </c>
      <c r="D14" s="24">
        <v>44.95</v>
      </c>
      <c r="E14" s="17">
        <f t="shared" si="0"/>
        <v>224.75</v>
      </c>
      <c r="F14" s="16">
        <f t="shared" si="1"/>
        <v>258.46249999999998</v>
      </c>
      <c r="G14" s="19" t="s">
        <v>14</v>
      </c>
      <c r="H14" s="19" t="s">
        <v>14</v>
      </c>
      <c r="I14"/>
    </row>
    <row r="15" spans="1:9" ht="13" customHeight="1">
      <c r="A15" s="9">
        <v>9</v>
      </c>
      <c r="B15" s="14" t="s">
        <v>23</v>
      </c>
      <c r="C15" s="15">
        <v>5</v>
      </c>
      <c r="D15" s="26">
        <v>350</v>
      </c>
      <c r="E15" s="17">
        <f t="shared" si="0"/>
        <v>1750</v>
      </c>
      <c r="F15" s="16">
        <f t="shared" si="1"/>
        <v>2012.5</v>
      </c>
      <c r="G15" s="19" t="s">
        <v>14</v>
      </c>
      <c r="H15" s="19" t="s">
        <v>14</v>
      </c>
      <c r="I15"/>
    </row>
    <row r="16" spans="1:9" ht="13" customHeight="1">
      <c r="A16" s="9">
        <v>10</v>
      </c>
      <c r="B16" s="25" t="s">
        <v>24</v>
      </c>
      <c r="C16" s="21">
        <v>10</v>
      </c>
      <c r="D16" s="24">
        <v>259.5</v>
      </c>
      <c r="E16" s="17">
        <f t="shared" si="0"/>
        <v>2595</v>
      </c>
      <c r="F16" s="16">
        <f t="shared" si="1"/>
        <v>2984.25</v>
      </c>
      <c r="G16" s="19" t="s">
        <v>14</v>
      </c>
      <c r="H16" s="19" t="s">
        <v>14</v>
      </c>
      <c r="I16"/>
    </row>
    <row r="17" spans="1:9" ht="13" customHeight="1">
      <c r="A17" s="9">
        <v>11</v>
      </c>
      <c r="B17" s="25" t="s">
        <v>25</v>
      </c>
      <c r="C17" s="21">
        <v>5</v>
      </c>
      <c r="D17" s="24">
        <v>24.95</v>
      </c>
      <c r="E17" s="17">
        <f t="shared" si="0"/>
        <v>124.75</v>
      </c>
      <c r="F17" s="16">
        <f t="shared" si="1"/>
        <v>143.46250000000001</v>
      </c>
      <c r="G17" s="19" t="s">
        <v>14</v>
      </c>
      <c r="H17" s="19" t="s">
        <v>14</v>
      </c>
      <c r="I17"/>
    </row>
    <row r="18" spans="1:9" ht="13" customHeight="1">
      <c r="A18" s="9">
        <v>12</v>
      </c>
      <c r="B18" s="25" t="s">
        <v>25</v>
      </c>
      <c r="C18" s="21">
        <v>5</v>
      </c>
      <c r="D18" s="24">
        <v>24.95</v>
      </c>
      <c r="E18" s="17">
        <f t="shared" si="0"/>
        <v>124.75</v>
      </c>
      <c r="F18" s="16">
        <f t="shared" si="1"/>
        <v>143.46250000000001</v>
      </c>
      <c r="G18" s="19" t="s">
        <v>14</v>
      </c>
      <c r="H18" s="19" t="s">
        <v>14</v>
      </c>
      <c r="I18"/>
    </row>
    <row r="19" spans="1:9" ht="13" customHeight="1">
      <c r="A19" s="9">
        <v>13</v>
      </c>
      <c r="B19" s="14" t="s">
        <v>26</v>
      </c>
      <c r="C19" s="15">
        <v>2</v>
      </c>
      <c r="D19" s="16">
        <v>140</v>
      </c>
      <c r="E19" s="17">
        <f t="shared" si="0"/>
        <v>280</v>
      </c>
      <c r="F19" s="16">
        <f t="shared" si="1"/>
        <v>322</v>
      </c>
      <c r="G19" s="19" t="s">
        <v>14</v>
      </c>
      <c r="H19" s="19" t="s">
        <v>14</v>
      </c>
      <c r="I19"/>
    </row>
    <row r="20" spans="1:9" ht="13" customHeight="1">
      <c r="A20" s="9">
        <v>14</v>
      </c>
      <c r="B20" s="23" t="s">
        <v>27</v>
      </c>
      <c r="C20" s="21">
        <v>6</v>
      </c>
      <c r="D20" s="24">
        <v>55</v>
      </c>
      <c r="E20" s="17">
        <f t="shared" si="0"/>
        <v>330</v>
      </c>
      <c r="F20" s="16">
        <f t="shared" si="1"/>
        <v>379.5</v>
      </c>
      <c r="G20" s="19" t="s">
        <v>14</v>
      </c>
      <c r="H20" s="19" t="s">
        <v>14</v>
      </c>
      <c r="I20"/>
    </row>
    <row r="21" spans="1:9" ht="13" customHeight="1">
      <c r="A21" s="9">
        <v>15</v>
      </c>
      <c r="B21" s="25" t="s">
        <v>28</v>
      </c>
      <c r="C21" s="21">
        <v>36</v>
      </c>
      <c r="D21" s="24">
        <v>71.95</v>
      </c>
      <c r="E21" s="17">
        <f t="shared" si="0"/>
        <v>2590.2000000000003</v>
      </c>
      <c r="F21" s="16">
        <f t="shared" si="1"/>
        <v>2978.7300000000005</v>
      </c>
      <c r="G21" s="19" t="s">
        <v>14</v>
      </c>
      <c r="H21" s="19" t="s">
        <v>14</v>
      </c>
      <c r="I21"/>
    </row>
    <row r="22" spans="1:9" ht="13" customHeight="1">
      <c r="A22" s="9">
        <v>16</v>
      </c>
      <c r="B22" s="25" t="s">
        <v>29</v>
      </c>
      <c r="C22" s="21">
        <v>5</v>
      </c>
      <c r="D22" s="24">
        <v>35.950000000000003</v>
      </c>
      <c r="E22" s="17">
        <f t="shared" si="0"/>
        <v>179.75</v>
      </c>
      <c r="F22" s="16">
        <f t="shared" si="1"/>
        <v>206.71250000000001</v>
      </c>
      <c r="G22" s="19" t="s">
        <v>14</v>
      </c>
      <c r="H22" s="19" t="s">
        <v>14</v>
      </c>
      <c r="I22"/>
    </row>
    <row r="23" spans="1:9" ht="13" customHeight="1">
      <c r="A23" s="9">
        <v>17</v>
      </c>
      <c r="B23" s="25" t="s">
        <v>29</v>
      </c>
      <c r="C23" s="21">
        <v>5</v>
      </c>
      <c r="D23" s="24">
        <v>35.950000000000003</v>
      </c>
      <c r="E23" s="17">
        <f t="shared" si="0"/>
        <v>179.75</v>
      </c>
      <c r="F23" s="16">
        <f t="shared" si="1"/>
        <v>206.71250000000001</v>
      </c>
      <c r="G23" s="19" t="s">
        <v>14</v>
      </c>
      <c r="H23" s="19" t="s">
        <v>14</v>
      </c>
      <c r="I23"/>
    </row>
    <row r="24" spans="1:9" ht="13" customHeight="1">
      <c r="A24" s="9">
        <v>18</v>
      </c>
      <c r="B24" s="25" t="s">
        <v>30</v>
      </c>
      <c r="C24" s="21">
        <v>2</v>
      </c>
      <c r="D24" s="24">
        <v>225</v>
      </c>
      <c r="E24" s="27">
        <v>450</v>
      </c>
      <c r="F24" s="24">
        <v>550</v>
      </c>
      <c r="G24" s="19" t="s">
        <v>14</v>
      </c>
      <c r="H24" s="19" t="s">
        <v>14</v>
      </c>
      <c r="I24"/>
    </row>
    <row r="25" spans="1:9" ht="13" customHeight="1">
      <c r="A25" s="9">
        <v>19</v>
      </c>
      <c r="B25" s="14" t="s">
        <v>31</v>
      </c>
      <c r="C25" s="15">
        <v>2</v>
      </c>
      <c r="D25" s="26">
        <v>28</v>
      </c>
      <c r="E25" s="17">
        <f t="shared" si="0"/>
        <v>56</v>
      </c>
      <c r="F25" s="16">
        <f t="shared" si="1"/>
        <v>64.400000000000006</v>
      </c>
      <c r="G25" s="19" t="s">
        <v>14</v>
      </c>
      <c r="H25" s="19" t="s">
        <v>14</v>
      </c>
      <c r="I25"/>
    </row>
    <row r="26" spans="1:9" ht="13" customHeight="1">
      <c r="A26" s="9">
        <v>21</v>
      </c>
      <c r="B26" s="25" t="s">
        <v>32</v>
      </c>
      <c r="C26" s="21">
        <v>1</v>
      </c>
      <c r="D26" s="24">
        <v>379</v>
      </c>
      <c r="E26" s="17">
        <f t="shared" si="0"/>
        <v>379</v>
      </c>
      <c r="F26" s="16">
        <f t="shared" si="1"/>
        <v>435.85</v>
      </c>
      <c r="G26" s="19" t="s">
        <v>14</v>
      </c>
      <c r="H26" s="19" t="s">
        <v>14</v>
      </c>
      <c r="I26"/>
    </row>
    <row r="27" spans="1:9" ht="13" customHeight="1">
      <c r="A27" s="9">
        <v>22</v>
      </c>
      <c r="B27" s="25" t="s">
        <v>33</v>
      </c>
      <c r="C27" s="21">
        <v>5</v>
      </c>
      <c r="D27" s="24">
        <v>49.95</v>
      </c>
      <c r="E27" s="17">
        <f>C27*D27</f>
        <v>249.75</v>
      </c>
      <c r="F27" s="16">
        <f t="shared" si="1"/>
        <v>287.21249999999998</v>
      </c>
      <c r="G27" s="19" t="s">
        <v>14</v>
      </c>
      <c r="H27" s="19" t="s">
        <v>14</v>
      </c>
      <c r="I27"/>
    </row>
    <row r="28" spans="1:9" ht="14">
      <c r="A28" s="9">
        <v>23</v>
      </c>
      <c r="B28" s="25" t="s">
        <v>33</v>
      </c>
      <c r="C28" s="21">
        <v>5</v>
      </c>
      <c r="D28" s="24">
        <v>49.95</v>
      </c>
      <c r="E28" s="17">
        <f t="shared" si="0"/>
        <v>249.75</v>
      </c>
      <c r="F28" s="16">
        <f t="shared" si="1"/>
        <v>287.21249999999998</v>
      </c>
      <c r="G28" s="19" t="s">
        <v>14</v>
      </c>
      <c r="H28" s="19" t="s">
        <v>14</v>
      </c>
      <c r="I28"/>
    </row>
    <row r="29" spans="1:9" ht="14">
      <c r="A29" s="9">
        <v>24</v>
      </c>
      <c r="B29" s="20" t="s">
        <v>34</v>
      </c>
      <c r="C29" s="21">
        <v>6</v>
      </c>
      <c r="D29" s="24">
        <v>100</v>
      </c>
      <c r="E29" s="17">
        <f t="shared" si="0"/>
        <v>600</v>
      </c>
      <c r="F29" s="16">
        <f t="shared" si="1"/>
        <v>690</v>
      </c>
      <c r="G29" s="19" t="s">
        <v>14</v>
      </c>
      <c r="H29" s="19" t="s">
        <v>14</v>
      </c>
      <c r="I29"/>
    </row>
    <row r="30" spans="1:9" ht="14">
      <c r="A30" s="9">
        <v>25</v>
      </c>
      <c r="B30" s="14" t="s">
        <v>35</v>
      </c>
      <c r="C30" s="15">
        <v>2</v>
      </c>
      <c r="D30" s="16">
        <v>25</v>
      </c>
      <c r="E30" s="17">
        <f t="shared" si="0"/>
        <v>50</v>
      </c>
      <c r="F30" s="16">
        <f t="shared" si="1"/>
        <v>57.5</v>
      </c>
      <c r="G30" s="19" t="s">
        <v>14</v>
      </c>
      <c r="H30" s="19" t="s">
        <v>14</v>
      </c>
      <c r="I30"/>
    </row>
    <row r="31" spans="1:9" ht="14">
      <c r="A31" s="9">
        <v>26</v>
      </c>
      <c r="B31" s="25" t="s">
        <v>36</v>
      </c>
      <c r="C31" s="21">
        <v>10</v>
      </c>
      <c r="D31" s="24">
        <v>17</v>
      </c>
      <c r="E31" s="17">
        <f t="shared" si="0"/>
        <v>170</v>
      </c>
      <c r="F31" s="16">
        <f t="shared" si="1"/>
        <v>195.5</v>
      </c>
      <c r="G31" s="19" t="s">
        <v>14</v>
      </c>
      <c r="H31" s="19" t="s">
        <v>14</v>
      </c>
      <c r="I31"/>
    </row>
    <row r="32" spans="1:9" ht="14">
      <c r="A32" s="9">
        <v>27</v>
      </c>
      <c r="B32" s="29" t="s">
        <v>37</v>
      </c>
      <c r="C32" s="15">
        <v>2</v>
      </c>
      <c r="D32" s="26">
        <v>80</v>
      </c>
      <c r="E32" s="17">
        <f t="shared" si="0"/>
        <v>160</v>
      </c>
      <c r="F32" s="16">
        <f t="shared" si="1"/>
        <v>184</v>
      </c>
      <c r="G32" s="19" t="s">
        <v>14</v>
      </c>
      <c r="H32" s="19" t="s">
        <v>14</v>
      </c>
      <c r="I32"/>
    </row>
    <row r="33" spans="1:9" ht="14">
      <c r="A33" s="9">
        <v>28</v>
      </c>
      <c r="B33" s="23" t="s">
        <v>38</v>
      </c>
      <c r="C33" s="21">
        <v>60</v>
      </c>
      <c r="D33" s="24">
        <v>4</v>
      </c>
      <c r="E33" s="17">
        <f t="shared" si="0"/>
        <v>240</v>
      </c>
      <c r="F33" s="16">
        <f t="shared" si="1"/>
        <v>276</v>
      </c>
      <c r="G33" s="19" t="s">
        <v>14</v>
      </c>
      <c r="H33" s="19" t="s">
        <v>14</v>
      </c>
      <c r="I33"/>
    </row>
    <row r="34" spans="1:9" ht="14">
      <c r="A34" s="9">
        <v>29</v>
      </c>
      <c r="B34" s="25" t="s">
        <v>39</v>
      </c>
      <c r="C34" s="21">
        <v>10</v>
      </c>
      <c r="D34" s="24">
        <v>75</v>
      </c>
      <c r="E34" s="17">
        <f t="shared" si="0"/>
        <v>750</v>
      </c>
      <c r="F34" s="16">
        <f t="shared" si="1"/>
        <v>862.5</v>
      </c>
      <c r="G34" s="19" t="s">
        <v>14</v>
      </c>
      <c r="H34" s="19" t="s">
        <v>14</v>
      </c>
      <c r="I34"/>
    </row>
    <row r="35" spans="1:9" ht="14">
      <c r="A35" s="9">
        <v>30</v>
      </c>
      <c r="B35" s="14" t="s">
        <v>40</v>
      </c>
      <c r="C35" s="15">
        <v>2</v>
      </c>
      <c r="D35" s="26">
        <v>15</v>
      </c>
      <c r="E35" s="17">
        <f t="shared" si="0"/>
        <v>30</v>
      </c>
      <c r="F35" s="16">
        <f t="shared" si="1"/>
        <v>34.5</v>
      </c>
      <c r="G35" s="19" t="s">
        <v>14</v>
      </c>
      <c r="H35" s="19" t="s">
        <v>14</v>
      </c>
      <c r="I35"/>
    </row>
    <row r="36" spans="1:9" ht="14">
      <c r="A36" s="2">
        <v>31</v>
      </c>
      <c r="B36" s="23" t="s">
        <v>41</v>
      </c>
      <c r="C36" s="21">
        <v>8</v>
      </c>
      <c r="D36" s="24">
        <v>100</v>
      </c>
      <c r="E36" s="17">
        <f t="shared" si="0"/>
        <v>800</v>
      </c>
      <c r="F36" s="16">
        <f t="shared" si="1"/>
        <v>920</v>
      </c>
      <c r="G36" s="19" t="s">
        <v>14</v>
      </c>
      <c r="H36" s="19" t="s">
        <v>14</v>
      </c>
      <c r="I36"/>
    </row>
    <row r="37" spans="1:9" ht="28">
      <c r="A37" s="2">
        <v>32</v>
      </c>
      <c r="B37" s="23" t="s">
        <v>42</v>
      </c>
      <c r="C37" s="21">
        <v>4</v>
      </c>
      <c r="D37" s="24">
        <v>108</v>
      </c>
      <c r="E37" s="17">
        <f t="shared" si="0"/>
        <v>432</v>
      </c>
      <c r="F37" s="16">
        <f t="shared" si="1"/>
        <v>496.8</v>
      </c>
      <c r="G37" s="19" t="s">
        <v>14</v>
      </c>
      <c r="H37" s="19" t="s">
        <v>14</v>
      </c>
      <c r="I37"/>
    </row>
    <row r="38" spans="1:9" ht="14">
      <c r="A38" s="2">
        <v>33</v>
      </c>
      <c r="B38" s="14" t="s">
        <v>43</v>
      </c>
      <c r="C38" s="15">
        <v>20</v>
      </c>
      <c r="D38" s="26">
        <v>12</v>
      </c>
      <c r="E38" s="17">
        <f t="shared" si="0"/>
        <v>240</v>
      </c>
      <c r="F38" s="16">
        <f t="shared" si="1"/>
        <v>276</v>
      </c>
      <c r="G38" s="19" t="s">
        <v>14</v>
      </c>
      <c r="H38" s="19" t="s">
        <v>14</v>
      </c>
      <c r="I38"/>
    </row>
    <row r="39" spans="1:9" ht="14">
      <c r="A39" s="2">
        <v>34</v>
      </c>
      <c r="B39" s="25" t="s">
        <v>44</v>
      </c>
      <c r="C39" s="21">
        <v>3</v>
      </c>
      <c r="D39" s="24">
        <v>300</v>
      </c>
      <c r="E39" s="17">
        <f t="shared" si="0"/>
        <v>900</v>
      </c>
      <c r="F39" s="16">
        <f t="shared" si="1"/>
        <v>1035</v>
      </c>
      <c r="G39" s="19" t="s">
        <v>14</v>
      </c>
      <c r="H39" s="19" t="s">
        <v>14</v>
      </c>
      <c r="I39"/>
    </row>
    <row r="40" spans="1:9" ht="14">
      <c r="A40" s="2">
        <v>35</v>
      </c>
      <c r="B40" s="25" t="s">
        <v>45</v>
      </c>
      <c r="C40" s="21">
        <v>3</v>
      </c>
      <c r="D40" s="24">
        <v>75</v>
      </c>
      <c r="E40" s="17">
        <f t="shared" si="0"/>
        <v>225</v>
      </c>
      <c r="F40" s="16">
        <f t="shared" si="1"/>
        <v>258.75</v>
      </c>
      <c r="G40" s="19" t="s">
        <v>14</v>
      </c>
      <c r="H40" s="19" t="s">
        <v>14</v>
      </c>
      <c r="I40"/>
    </row>
    <row r="41" spans="1:9" ht="14">
      <c r="A41" s="2">
        <v>36</v>
      </c>
      <c r="B41" s="25" t="s">
        <v>46</v>
      </c>
      <c r="C41" s="21">
        <v>5</v>
      </c>
      <c r="D41" s="24">
        <v>70</v>
      </c>
      <c r="E41" s="17">
        <f t="shared" si="0"/>
        <v>350</v>
      </c>
      <c r="F41" s="16">
        <f t="shared" si="1"/>
        <v>402.5</v>
      </c>
      <c r="G41" s="19" t="s">
        <v>14</v>
      </c>
      <c r="H41" s="19" t="s">
        <v>14</v>
      </c>
      <c r="I41"/>
    </row>
    <row r="42" spans="1:9" ht="14">
      <c r="A42" s="2">
        <v>37</v>
      </c>
      <c r="B42" s="25" t="s">
        <v>47</v>
      </c>
      <c r="C42" s="21">
        <v>3</v>
      </c>
      <c r="D42" s="24">
        <v>50</v>
      </c>
      <c r="E42" s="17">
        <f t="shared" si="0"/>
        <v>150</v>
      </c>
      <c r="F42" s="16">
        <f t="shared" si="1"/>
        <v>172.5</v>
      </c>
      <c r="G42" s="19" t="s">
        <v>14</v>
      </c>
      <c r="H42" s="19" t="s">
        <v>14</v>
      </c>
      <c r="I42"/>
    </row>
    <row r="43" spans="1:9" ht="14">
      <c r="A43" s="2">
        <v>38</v>
      </c>
      <c r="B43" s="25" t="s">
        <v>48</v>
      </c>
      <c r="C43" s="21">
        <v>4</v>
      </c>
      <c r="D43" s="24">
        <v>45</v>
      </c>
      <c r="E43" s="17">
        <f t="shared" si="0"/>
        <v>180</v>
      </c>
      <c r="F43" s="16">
        <f t="shared" si="1"/>
        <v>207</v>
      </c>
      <c r="G43" s="19" t="s">
        <v>14</v>
      </c>
      <c r="H43" s="19" t="s">
        <v>14</v>
      </c>
      <c r="I43"/>
    </row>
    <row r="44" spans="1:9" ht="14">
      <c r="A44" s="2">
        <v>39</v>
      </c>
      <c r="B44" s="25" t="s">
        <v>49</v>
      </c>
      <c r="C44" s="21">
        <v>4</v>
      </c>
      <c r="D44" s="24">
        <v>85</v>
      </c>
      <c r="E44" s="17">
        <f t="shared" si="0"/>
        <v>340</v>
      </c>
      <c r="F44" s="16">
        <f t="shared" si="1"/>
        <v>391</v>
      </c>
      <c r="G44" s="19" t="s">
        <v>14</v>
      </c>
      <c r="H44" s="19" t="s">
        <v>14</v>
      </c>
      <c r="I44"/>
    </row>
    <row r="45" spans="1:9" ht="14">
      <c r="A45" s="2">
        <v>40</v>
      </c>
      <c r="B45" s="25" t="s">
        <v>50</v>
      </c>
      <c r="C45" s="21">
        <v>50</v>
      </c>
      <c r="D45" s="24">
        <v>85</v>
      </c>
      <c r="E45" s="17">
        <f t="shared" si="0"/>
        <v>4250</v>
      </c>
      <c r="F45" s="16">
        <f t="shared" si="1"/>
        <v>4887.5</v>
      </c>
      <c r="G45" s="19" t="s">
        <v>14</v>
      </c>
      <c r="H45" s="19" t="s">
        <v>14</v>
      </c>
      <c r="I45"/>
    </row>
    <row r="46" spans="1:9" ht="14">
      <c r="A46" s="2">
        <v>41</v>
      </c>
      <c r="B46" s="25" t="s">
        <v>51</v>
      </c>
      <c r="C46" s="21">
        <v>40</v>
      </c>
      <c r="D46" s="24">
        <v>120</v>
      </c>
      <c r="E46" s="17">
        <f t="shared" si="0"/>
        <v>4800</v>
      </c>
      <c r="F46" s="16">
        <f t="shared" si="1"/>
        <v>5520</v>
      </c>
      <c r="G46" s="19" t="s">
        <v>14</v>
      </c>
      <c r="H46" s="19" t="s">
        <v>14</v>
      </c>
      <c r="I46"/>
    </row>
    <row r="47" spans="1:9" ht="14">
      <c r="A47" s="2">
        <v>42</v>
      </c>
      <c r="B47" s="14" t="s">
        <v>52</v>
      </c>
      <c r="C47" s="15">
        <v>32</v>
      </c>
      <c r="D47" s="16">
        <v>55</v>
      </c>
      <c r="E47" s="17">
        <f t="shared" si="0"/>
        <v>1760</v>
      </c>
      <c r="F47" s="16">
        <f t="shared" si="1"/>
        <v>2024</v>
      </c>
      <c r="G47" s="19" t="s">
        <v>14</v>
      </c>
      <c r="H47" s="19" t="s">
        <v>14</v>
      </c>
      <c r="I47"/>
    </row>
    <row r="48" spans="1:9" ht="28">
      <c r="A48" s="2">
        <v>43</v>
      </c>
      <c r="B48" s="30" t="s">
        <v>53</v>
      </c>
      <c r="C48" s="21">
        <v>28</v>
      </c>
      <c r="D48" s="24">
        <v>51</v>
      </c>
      <c r="E48" s="17">
        <f t="shared" si="0"/>
        <v>1428</v>
      </c>
      <c r="F48" s="16">
        <f t="shared" si="1"/>
        <v>1642.2</v>
      </c>
      <c r="G48" s="19" t="s">
        <v>14</v>
      </c>
      <c r="H48" s="19" t="s">
        <v>14</v>
      </c>
      <c r="I48"/>
    </row>
    <row r="49" spans="1:9" ht="14">
      <c r="A49" s="2">
        <v>44</v>
      </c>
      <c r="B49" s="30" t="s">
        <v>54</v>
      </c>
      <c r="C49" s="21">
        <v>56</v>
      </c>
      <c r="D49" s="24">
        <v>8</v>
      </c>
      <c r="E49" s="17">
        <f t="shared" si="0"/>
        <v>448</v>
      </c>
      <c r="F49" s="16">
        <f t="shared" si="1"/>
        <v>515.20000000000005</v>
      </c>
      <c r="G49" s="19" t="s">
        <v>14</v>
      </c>
      <c r="H49" s="19" t="s">
        <v>14</v>
      </c>
      <c r="I49"/>
    </row>
    <row r="50" spans="1:9" ht="14">
      <c r="A50" s="2">
        <v>45</v>
      </c>
      <c r="B50" s="30" t="s">
        <v>55</v>
      </c>
      <c r="C50" s="21">
        <v>2</v>
      </c>
      <c r="D50" s="24">
        <v>76</v>
      </c>
      <c r="E50" s="17">
        <f t="shared" si="0"/>
        <v>152</v>
      </c>
      <c r="F50" s="16">
        <f t="shared" si="1"/>
        <v>174.8</v>
      </c>
      <c r="G50" s="19" t="s">
        <v>14</v>
      </c>
      <c r="H50" s="19" t="s">
        <v>14</v>
      </c>
      <c r="I50"/>
    </row>
    <row r="51" spans="1:9" ht="14">
      <c r="A51" s="2">
        <v>46</v>
      </c>
      <c r="B51" s="25" t="s">
        <v>56</v>
      </c>
      <c r="C51" s="21">
        <v>24</v>
      </c>
      <c r="D51" s="24">
        <v>95</v>
      </c>
      <c r="E51" s="17">
        <f t="shared" si="0"/>
        <v>2280</v>
      </c>
      <c r="F51" s="16">
        <f t="shared" si="1"/>
        <v>2622</v>
      </c>
      <c r="G51" s="19" t="s">
        <v>14</v>
      </c>
      <c r="H51" s="19" t="s">
        <v>14</v>
      </c>
      <c r="I51"/>
    </row>
    <row r="52" spans="1:9" ht="14">
      <c r="A52" s="2">
        <v>47</v>
      </c>
      <c r="B52" s="25" t="s">
        <v>57</v>
      </c>
      <c r="C52" s="21">
        <v>40</v>
      </c>
      <c r="D52" s="24">
        <v>200</v>
      </c>
      <c r="E52" s="17">
        <f t="shared" si="0"/>
        <v>8000</v>
      </c>
      <c r="F52" s="16">
        <f t="shared" si="1"/>
        <v>9200</v>
      </c>
      <c r="G52" s="19" t="s">
        <v>14</v>
      </c>
      <c r="H52" s="19" t="s">
        <v>14</v>
      </c>
      <c r="I52"/>
    </row>
    <row r="53" spans="1:9" ht="14">
      <c r="A53" s="2">
        <v>48</v>
      </c>
      <c r="B53" s="25" t="s">
        <v>58</v>
      </c>
      <c r="C53" s="21">
        <v>40</v>
      </c>
      <c r="D53" s="24">
        <v>52</v>
      </c>
      <c r="E53" s="17">
        <f t="shared" si="0"/>
        <v>2080</v>
      </c>
      <c r="F53" s="16">
        <f t="shared" si="1"/>
        <v>2392</v>
      </c>
      <c r="G53" s="19" t="s">
        <v>14</v>
      </c>
      <c r="H53" s="19" t="s">
        <v>14</v>
      </c>
      <c r="I53"/>
    </row>
    <row r="54" spans="1:9" ht="14">
      <c r="A54" s="2">
        <v>49</v>
      </c>
      <c r="B54" s="23" t="s">
        <v>59</v>
      </c>
      <c r="C54" s="21">
        <v>30</v>
      </c>
      <c r="D54" s="24">
        <v>102</v>
      </c>
      <c r="E54" s="17">
        <f t="shared" si="0"/>
        <v>3060</v>
      </c>
      <c r="F54" s="16">
        <f t="shared" si="1"/>
        <v>3519</v>
      </c>
      <c r="G54" s="19" t="s">
        <v>14</v>
      </c>
      <c r="H54" s="19" t="s">
        <v>14</v>
      </c>
      <c r="I54"/>
    </row>
    <row r="55" spans="1:9" ht="14">
      <c r="A55" s="2">
        <v>50</v>
      </c>
      <c r="B55" s="25" t="s">
        <v>60</v>
      </c>
      <c r="C55" s="21">
        <v>40</v>
      </c>
      <c r="D55" s="24">
        <v>52</v>
      </c>
      <c r="E55" s="17">
        <f t="shared" si="0"/>
        <v>2080</v>
      </c>
      <c r="F55" s="16">
        <f t="shared" si="1"/>
        <v>2392</v>
      </c>
      <c r="G55" s="19" t="s">
        <v>14</v>
      </c>
      <c r="H55" s="19" t="s">
        <v>14</v>
      </c>
      <c r="I55"/>
    </row>
    <row r="56" spans="1:9">
      <c r="A56" s="2"/>
      <c r="I56"/>
    </row>
    <row r="57" spans="1:9" ht="16">
      <c r="A57" s="2"/>
      <c r="F57" s="34">
        <f>SUM(F6:F56)</f>
        <v>68502.420000000013</v>
      </c>
      <c r="I57"/>
    </row>
    <row r="58" spans="1:9">
      <c r="A58" s="2"/>
      <c r="I58"/>
    </row>
    <row r="59" spans="1:9">
      <c r="A59" s="2"/>
      <c r="I59"/>
    </row>
    <row r="60" spans="1:9">
      <c r="A60" s="2"/>
      <c r="I60"/>
    </row>
    <row r="61" spans="1:9">
      <c r="A61" s="2"/>
      <c r="I61"/>
    </row>
    <row r="62" spans="1:9">
      <c r="A62" s="2"/>
      <c r="I62"/>
    </row>
    <row r="63" spans="1:9">
      <c r="A63" s="2"/>
      <c r="I63"/>
    </row>
    <row r="64" spans="1:9">
      <c r="A64" s="2"/>
      <c r="I64"/>
    </row>
    <row r="65" spans="1:9">
      <c r="A65" s="2"/>
      <c r="I65"/>
    </row>
    <row r="66" spans="1:9">
      <c r="A66" s="2"/>
      <c r="I66"/>
    </row>
    <row r="67" spans="1:9">
      <c r="A67" s="2"/>
      <c r="I67"/>
    </row>
    <row r="68" spans="1:9">
      <c r="A68" s="2"/>
      <c r="I68"/>
    </row>
    <row r="69" spans="1:9">
      <c r="A69" s="2"/>
      <c r="I69"/>
    </row>
    <row r="70" spans="1:9">
      <c r="A70" s="2"/>
      <c r="I70"/>
    </row>
    <row r="71" spans="1:9">
      <c r="A71" s="2"/>
      <c r="I71"/>
    </row>
    <row r="72" spans="1:9">
      <c r="A72" s="2"/>
      <c r="I72"/>
    </row>
    <row r="73" spans="1:9">
      <c r="A73" s="2"/>
      <c r="I73"/>
    </row>
    <row r="74" spans="1:9">
      <c r="A74" s="2"/>
      <c r="I74"/>
    </row>
    <row r="75" spans="1:9">
      <c r="A75" s="2"/>
      <c r="I75"/>
    </row>
    <row r="76" spans="1:9">
      <c r="A76" s="2"/>
      <c r="I76"/>
    </row>
    <row r="77" spans="1:9">
      <c r="A77" s="2"/>
      <c r="I77"/>
    </row>
    <row r="78" spans="1:9">
      <c r="A78" s="2"/>
      <c r="I78"/>
    </row>
    <row r="79" spans="1:9">
      <c r="A79" s="2"/>
      <c r="I79"/>
    </row>
    <row r="80" spans="1:9">
      <c r="A80" s="2"/>
      <c r="I80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</sheetData>
  <mergeCells count="6">
    <mergeCell ref="A1:B1"/>
    <mergeCell ref="D1:H1"/>
    <mergeCell ref="A2:C2"/>
    <mergeCell ref="D2:G2"/>
    <mergeCell ref="A3:C3"/>
    <mergeCell ref="D3:G3"/>
  </mergeCells>
  <phoneticPr fontId="1" type="noConversion"/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Ruler="0" zoomScale="150" zoomScaleNormal="150" zoomScalePageLayoutView="150" workbookViewId="0">
      <selection activeCell="A38" sqref="A38:XFD39"/>
    </sheetView>
  </sheetViews>
  <sheetFormatPr baseColWidth="10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8" customFormat="1" ht="26" customHeight="1">
      <c r="A1" s="43" t="s">
        <v>7</v>
      </c>
      <c r="B1" s="43"/>
      <c r="C1" s="6" t="s">
        <v>8</v>
      </c>
      <c r="D1" s="44" t="s">
        <v>61</v>
      </c>
      <c r="E1" s="44"/>
      <c r="F1" s="44"/>
      <c r="G1" s="44"/>
      <c r="H1" s="44"/>
      <c r="I1" s="7"/>
    </row>
    <row r="2" spans="1:9" s="4" customFormat="1" ht="15" customHeight="1">
      <c r="A2" s="45" t="s">
        <v>6</v>
      </c>
      <c r="B2" s="45"/>
      <c r="C2" s="45"/>
      <c r="D2" s="49">
        <v>43038</v>
      </c>
      <c r="E2" s="50"/>
      <c r="F2" s="50"/>
      <c r="G2" s="50"/>
      <c r="H2" s="12"/>
      <c r="I2" s="3"/>
    </row>
    <row r="3" spans="1:9" s="4" customFormat="1" ht="19" customHeight="1">
      <c r="A3" s="45" t="s">
        <v>5</v>
      </c>
      <c r="B3" s="45"/>
      <c r="C3" s="45"/>
      <c r="D3" s="51">
        <f xml:space="preserve"> F38</f>
        <v>142196.11550000001</v>
      </c>
      <c r="E3" s="52"/>
      <c r="F3" s="52"/>
      <c r="G3" s="52"/>
      <c r="H3" s="3"/>
      <c r="I3" s="3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s="5" customFormat="1" ht="106" customHeight="1">
      <c r="A5" s="10" t="s">
        <v>9</v>
      </c>
      <c r="B5" s="10" t="s">
        <v>2</v>
      </c>
      <c r="C5" s="10" t="s">
        <v>0</v>
      </c>
      <c r="D5" s="10" t="s">
        <v>1</v>
      </c>
      <c r="E5" s="10" t="s">
        <v>3</v>
      </c>
      <c r="F5" s="10" t="s">
        <v>4</v>
      </c>
      <c r="G5" s="10" t="s">
        <v>10</v>
      </c>
      <c r="H5" s="10" t="s">
        <v>11</v>
      </c>
    </row>
    <row r="6" spans="1:9" ht="13" customHeight="1">
      <c r="A6" s="9">
        <v>1</v>
      </c>
      <c r="B6" s="35" t="s">
        <v>62</v>
      </c>
      <c r="C6" s="21">
        <v>1</v>
      </c>
      <c r="D6" s="24">
        <v>5000</v>
      </c>
      <c r="E6" s="27">
        <f>C6*D6</f>
        <v>5000</v>
      </c>
      <c r="F6" s="28">
        <f>E6+(E6*0.15)</f>
        <v>5750</v>
      </c>
      <c r="G6" s="20" t="s">
        <v>14</v>
      </c>
      <c r="H6" s="19" t="s">
        <v>14</v>
      </c>
      <c r="I6"/>
    </row>
    <row r="7" spans="1:9" ht="13" customHeight="1">
      <c r="A7" s="9">
        <v>2</v>
      </c>
      <c r="B7" s="25" t="s">
        <v>63</v>
      </c>
      <c r="C7" s="21">
        <v>2</v>
      </c>
      <c r="D7" s="24">
        <v>1000</v>
      </c>
      <c r="E7" s="27">
        <f t="shared" ref="E7:E12" si="0">C7*D7</f>
        <v>2000</v>
      </c>
      <c r="F7" s="28">
        <f t="shared" ref="F7:F12" si="1">E7+(E7*0.15)</f>
        <v>2300</v>
      </c>
      <c r="G7" s="20" t="s">
        <v>14</v>
      </c>
      <c r="H7" s="19" t="s">
        <v>14</v>
      </c>
      <c r="I7"/>
    </row>
    <row r="8" spans="1:9" ht="13" customHeight="1">
      <c r="A8" s="9">
        <v>3</v>
      </c>
      <c r="B8" s="25" t="s">
        <v>64</v>
      </c>
      <c r="C8" s="21">
        <v>1</v>
      </c>
      <c r="D8" s="24">
        <v>4500</v>
      </c>
      <c r="E8" s="27">
        <f t="shared" si="0"/>
        <v>4500</v>
      </c>
      <c r="F8" s="28">
        <f t="shared" si="1"/>
        <v>5175</v>
      </c>
      <c r="G8" s="20" t="s">
        <v>14</v>
      </c>
      <c r="H8" s="19" t="s">
        <v>14</v>
      </c>
      <c r="I8"/>
    </row>
    <row r="9" spans="1:9" ht="13" customHeight="1">
      <c r="A9" s="9">
        <v>4</v>
      </c>
      <c r="B9" s="23" t="s">
        <v>65</v>
      </c>
      <c r="C9" s="21">
        <v>4</v>
      </c>
      <c r="D9" s="24">
        <v>300</v>
      </c>
      <c r="E9" s="27">
        <f t="shared" si="0"/>
        <v>1200</v>
      </c>
      <c r="F9" s="28">
        <f t="shared" si="1"/>
        <v>1380</v>
      </c>
      <c r="G9" s="20" t="s">
        <v>14</v>
      </c>
      <c r="H9" s="19" t="s">
        <v>14</v>
      </c>
      <c r="I9"/>
    </row>
    <row r="10" spans="1:9" ht="13" customHeight="1">
      <c r="A10" s="9">
        <v>5</v>
      </c>
      <c r="B10" s="30" t="s">
        <v>66</v>
      </c>
      <c r="C10" s="21">
        <v>4</v>
      </c>
      <c r="D10" s="24">
        <v>375</v>
      </c>
      <c r="E10" s="27">
        <f t="shared" si="0"/>
        <v>1500</v>
      </c>
      <c r="F10" s="28">
        <f t="shared" si="1"/>
        <v>1725</v>
      </c>
      <c r="G10" s="20" t="s">
        <v>14</v>
      </c>
      <c r="H10" s="19" t="s">
        <v>14</v>
      </c>
      <c r="I10"/>
    </row>
    <row r="11" spans="1:9" ht="13" customHeight="1">
      <c r="A11" s="9">
        <v>6</v>
      </c>
      <c r="B11" s="25" t="s">
        <v>67</v>
      </c>
      <c r="C11" s="21">
        <v>4</v>
      </c>
      <c r="D11" s="24">
        <v>725</v>
      </c>
      <c r="E11" s="36">
        <f>C11*D11</f>
        <v>2900</v>
      </c>
      <c r="F11" s="28">
        <f t="shared" si="1"/>
        <v>3335</v>
      </c>
      <c r="G11" s="20" t="s">
        <v>14</v>
      </c>
      <c r="H11" s="19" t="s">
        <v>14</v>
      </c>
      <c r="I11"/>
    </row>
    <row r="12" spans="1:9" ht="13" customHeight="1">
      <c r="A12" s="9">
        <v>6</v>
      </c>
      <c r="B12" s="14" t="s">
        <v>68</v>
      </c>
      <c r="C12" s="13">
        <v>2</v>
      </c>
      <c r="D12" s="37">
        <v>2000</v>
      </c>
      <c r="E12" s="27">
        <f t="shared" si="0"/>
        <v>4000</v>
      </c>
      <c r="F12" s="28">
        <f t="shared" si="1"/>
        <v>4600</v>
      </c>
      <c r="G12" s="20" t="s">
        <v>14</v>
      </c>
      <c r="H12" s="19" t="s">
        <v>14</v>
      </c>
      <c r="I12"/>
    </row>
    <row r="13" spans="1:9" ht="13" customHeight="1">
      <c r="A13" s="9">
        <v>7</v>
      </c>
      <c r="B13" s="14" t="s">
        <v>69</v>
      </c>
      <c r="C13" s="13">
        <v>1</v>
      </c>
      <c r="D13" s="38">
        <v>2310</v>
      </c>
      <c r="E13" s="38">
        <v>2310</v>
      </c>
      <c r="F13" s="39">
        <f>(548/2) +E13+ (0.1*E13)</f>
        <v>2815</v>
      </c>
      <c r="G13" s="20" t="s">
        <v>14</v>
      </c>
      <c r="H13" s="19" t="s">
        <v>14</v>
      </c>
      <c r="I13"/>
    </row>
    <row r="14" spans="1:9" ht="13" customHeight="1">
      <c r="A14" s="9">
        <v>8</v>
      </c>
      <c r="B14" s="14" t="s">
        <v>70</v>
      </c>
      <c r="C14" s="13">
        <v>1</v>
      </c>
      <c r="D14" s="37">
        <v>2145</v>
      </c>
      <c r="E14" s="37">
        <v>2145</v>
      </c>
      <c r="F14" s="39">
        <f>(548/2) +E14 +(E14*0.1)</f>
        <v>2633.5</v>
      </c>
      <c r="G14" s="20" t="s">
        <v>14</v>
      </c>
      <c r="H14" s="19" t="s">
        <v>14</v>
      </c>
      <c r="I14"/>
    </row>
    <row r="15" spans="1:9" ht="13" customHeight="1">
      <c r="A15" s="9">
        <v>9</v>
      </c>
      <c r="B15" s="25" t="s">
        <v>71</v>
      </c>
      <c r="C15" s="21">
        <v>1</v>
      </c>
      <c r="D15" s="24">
        <v>4800</v>
      </c>
      <c r="E15" s="27">
        <f>C15*D15</f>
        <v>4800</v>
      </c>
      <c r="F15" s="28">
        <f>E15+(E15*0.15)</f>
        <v>5520</v>
      </c>
      <c r="G15" s="20" t="s">
        <v>14</v>
      </c>
      <c r="H15" s="19" t="s">
        <v>14</v>
      </c>
      <c r="I15"/>
    </row>
    <row r="16" spans="1:9" ht="13" customHeight="1">
      <c r="A16" s="9">
        <v>10</v>
      </c>
      <c r="B16" s="25" t="s">
        <v>72</v>
      </c>
      <c r="C16" s="21">
        <v>20</v>
      </c>
      <c r="D16" s="24">
        <v>300</v>
      </c>
      <c r="E16" s="40">
        <f>C16*D16</f>
        <v>6000</v>
      </c>
      <c r="F16" s="18">
        <f>E16+(E16*0.15)</f>
        <v>6900</v>
      </c>
      <c r="G16" s="20" t="s">
        <v>14</v>
      </c>
      <c r="H16" s="19" t="s">
        <v>14</v>
      </c>
      <c r="I16"/>
    </row>
    <row r="17" spans="1:9" ht="13" customHeight="1">
      <c r="A17" s="9">
        <v>11</v>
      </c>
      <c r="B17" s="14" t="s">
        <v>73</v>
      </c>
      <c r="C17" s="15">
        <v>1</v>
      </c>
      <c r="D17" s="16">
        <v>320</v>
      </c>
      <c r="E17" s="40">
        <f>C17*D17</f>
        <v>320</v>
      </c>
      <c r="F17" s="18">
        <f>E17+(E17*0.15)</f>
        <v>368</v>
      </c>
      <c r="G17" s="20" t="s">
        <v>14</v>
      </c>
      <c r="H17" s="19" t="s">
        <v>14</v>
      </c>
      <c r="I17"/>
    </row>
    <row r="18" spans="1:9" ht="13" customHeight="1">
      <c r="A18" s="9">
        <v>12</v>
      </c>
      <c r="B18" s="25" t="s">
        <v>74</v>
      </c>
      <c r="C18" s="21">
        <v>1</v>
      </c>
      <c r="D18" s="24">
        <v>1250</v>
      </c>
      <c r="E18" s="40">
        <f>C18*D18</f>
        <v>1250</v>
      </c>
      <c r="F18" s="18">
        <f>E18+(E18*0.15)</f>
        <v>1437.5</v>
      </c>
      <c r="G18" s="20" t="s">
        <v>14</v>
      </c>
      <c r="H18" s="19" t="s">
        <v>14</v>
      </c>
      <c r="I18"/>
    </row>
    <row r="19" spans="1:9" ht="13" customHeight="1">
      <c r="A19" s="9">
        <v>13</v>
      </c>
      <c r="B19" s="25" t="s">
        <v>75</v>
      </c>
      <c r="C19" s="21">
        <v>2</v>
      </c>
      <c r="D19" s="24">
        <v>550</v>
      </c>
      <c r="E19" s="40">
        <f t="shared" ref="E19:E36" si="2">C19*D19</f>
        <v>1100</v>
      </c>
      <c r="F19" s="18">
        <f t="shared" ref="F19:F34" si="3">E19+(E19*0.15)</f>
        <v>1265</v>
      </c>
      <c r="G19" s="20" t="s">
        <v>14</v>
      </c>
      <c r="H19" s="19" t="s">
        <v>14</v>
      </c>
      <c r="I19"/>
    </row>
    <row r="20" spans="1:9" ht="13" customHeight="1">
      <c r="A20" s="9">
        <v>14</v>
      </c>
      <c r="B20" s="41" t="s">
        <v>76</v>
      </c>
      <c r="C20" s="21">
        <v>2</v>
      </c>
      <c r="D20" s="24">
        <v>400</v>
      </c>
      <c r="E20" s="40">
        <f t="shared" si="2"/>
        <v>800</v>
      </c>
      <c r="F20" s="18">
        <f t="shared" si="3"/>
        <v>920</v>
      </c>
      <c r="G20" s="20" t="s">
        <v>14</v>
      </c>
      <c r="H20" s="19" t="s">
        <v>14</v>
      </c>
      <c r="I20"/>
    </row>
    <row r="21" spans="1:9" ht="13" customHeight="1">
      <c r="A21" s="9">
        <v>15</v>
      </c>
      <c r="B21" s="41" t="s">
        <v>77</v>
      </c>
      <c r="C21" s="21">
        <v>1</v>
      </c>
      <c r="D21" s="24">
        <v>550</v>
      </c>
      <c r="E21" s="40">
        <f t="shared" si="2"/>
        <v>550</v>
      </c>
      <c r="F21" s="18">
        <f t="shared" si="3"/>
        <v>632.5</v>
      </c>
      <c r="G21" s="20" t="s">
        <v>14</v>
      </c>
      <c r="H21" s="19" t="s">
        <v>14</v>
      </c>
      <c r="I21"/>
    </row>
    <row r="22" spans="1:9" ht="13" customHeight="1">
      <c r="A22" s="9">
        <v>16</v>
      </c>
      <c r="B22" s="25" t="s">
        <v>78</v>
      </c>
      <c r="C22" s="21">
        <v>1</v>
      </c>
      <c r="D22" s="24">
        <v>500</v>
      </c>
      <c r="E22" s="40">
        <f t="shared" si="2"/>
        <v>500</v>
      </c>
      <c r="F22" s="18">
        <f t="shared" si="3"/>
        <v>575</v>
      </c>
      <c r="G22" s="20" t="s">
        <v>14</v>
      </c>
      <c r="H22" s="19" t="s">
        <v>14</v>
      </c>
      <c r="I22"/>
    </row>
    <row r="23" spans="1:9" ht="13" customHeight="1">
      <c r="A23" s="9">
        <v>17</v>
      </c>
      <c r="B23" s="14" t="s">
        <v>79</v>
      </c>
      <c r="C23" s="15">
        <v>4</v>
      </c>
      <c r="D23" s="16">
        <v>1749</v>
      </c>
      <c r="E23" s="40">
        <f t="shared" si="2"/>
        <v>6996</v>
      </c>
      <c r="F23" s="18">
        <f t="shared" si="3"/>
        <v>8045.4</v>
      </c>
      <c r="G23" s="20" t="s">
        <v>14</v>
      </c>
      <c r="H23" s="19" t="s">
        <v>14</v>
      </c>
      <c r="I23"/>
    </row>
    <row r="24" spans="1:9" ht="13" customHeight="1">
      <c r="A24" s="9">
        <v>18</v>
      </c>
      <c r="B24" s="25" t="s">
        <v>80</v>
      </c>
      <c r="C24" s="21">
        <v>2</v>
      </c>
      <c r="D24" s="24">
        <v>2500</v>
      </c>
      <c r="E24" s="40">
        <f t="shared" si="2"/>
        <v>5000</v>
      </c>
      <c r="F24" s="18">
        <f t="shared" si="3"/>
        <v>5750</v>
      </c>
      <c r="G24" s="20" t="s">
        <v>14</v>
      </c>
      <c r="H24" s="19" t="s">
        <v>14</v>
      </c>
      <c r="I24"/>
    </row>
    <row r="25" spans="1:9" ht="13" customHeight="1">
      <c r="A25" s="9">
        <v>19</v>
      </c>
      <c r="B25" s="23" t="s">
        <v>81</v>
      </c>
      <c r="C25" s="21">
        <v>2</v>
      </c>
      <c r="D25" s="24">
        <v>4825</v>
      </c>
      <c r="E25" s="40">
        <f t="shared" si="2"/>
        <v>9650</v>
      </c>
      <c r="F25" s="18">
        <f t="shared" si="3"/>
        <v>11097.5</v>
      </c>
      <c r="G25" s="20" t="s">
        <v>14</v>
      </c>
      <c r="H25" s="19" t="s">
        <v>14</v>
      </c>
      <c r="I25"/>
    </row>
    <row r="26" spans="1:9" ht="13" customHeight="1">
      <c r="A26" s="9">
        <v>20</v>
      </c>
      <c r="B26" s="23" t="s">
        <v>82</v>
      </c>
      <c r="C26" s="21">
        <v>4</v>
      </c>
      <c r="D26" s="24">
        <v>320</v>
      </c>
      <c r="E26" s="40">
        <f t="shared" si="2"/>
        <v>1280</v>
      </c>
      <c r="F26" s="18">
        <f t="shared" si="3"/>
        <v>1472</v>
      </c>
      <c r="G26" s="20" t="s">
        <v>14</v>
      </c>
      <c r="H26" s="19" t="s">
        <v>14</v>
      </c>
      <c r="I26"/>
    </row>
    <row r="27" spans="1:9" ht="13" customHeight="1">
      <c r="A27" s="9">
        <v>21</v>
      </c>
      <c r="B27" s="25" t="s">
        <v>83</v>
      </c>
      <c r="C27" s="21">
        <v>10</v>
      </c>
      <c r="D27" s="24">
        <v>200</v>
      </c>
      <c r="E27" s="40">
        <f t="shared" si="2"/>
        <v>2000</v>
      </c>
      <c r="F27" s="18">
        <f t="shared" si="3"/>
        <v>2300</v>
      </c>
      <c r="G27" s="20" t="s">
        <v>14</v>
      </c>
      <c r="H27" s="19" t="s">
        <v>14</v>
      </c>
      <c r="I27" s="2"/>
    </row>
    <row r="28" spans="1:9" ht="14">
      <c r="A28" s="9">
        <v>22</v>
      </c>
      <c r="B28" s="41" t="s">
        <v>84</v>
      </c>
      <c r="C28" s="21">
        <v>4</v>
      </c>
      <c r="D28" s="24">
        <v>170</v>
      </c>
      <c r="E28" s="40">
        <f t="shared" si="2"/>
        <v>680</v>
      </c>
      <c r="F28" s="18">
        <f t="shared" si="3"/>
        <v>782</v>
      </c>
      <c r="G28" s="20" t="s">
        <v>14</v>
      </c>
      <c r="H28" s="19" t="s">
        <v>14</v>
      </c>
      <c r="I28" s="2"/>
    </row>
    <row r="29" spans="1:9" ht="14">
      <c r="A29" s="9">
        <v>23</v>
      </c>
      <c r="B29" s="25" t="s">
        <v>85</v>
      </c>
      <c r="C29" s="21">
        <v>1</v>
      </c>
      <c r="D29" s="24">
        <v>725</v>
      </c>
      <c r="E29" s="40">
        <f t="shared" si="2"/>
        <v>725</v>
      </c>
      <c r="F29" s="18">
        <f t="shared" si="3"/>
        <v>833.75</v>
      </c>
      <c r="G29" s="20" t="s">
        <v>14</v>
      </c>
      <c r="H29" s="19" t="s">
        <v>14</v>
      </c>
      <c r="I29" s="2"/>
    </row>
    <row r="30" spans="1:9" ht="14">
      <c r="A30" s="9">
        <v>24</v>
      </c>
      <c r="B30" s="25" t="s">
        <v>86</v>
      </c>
      <c r="C30" s="21">
        <v>2</v>
      </c>
      <c r="D30" s="24">
        <v>595</v>
      </c>
      <c r="E30" s="40">
        <f t="shared" si="2"/>
        <v>1190</v>
      </c>
      <c r="F30" s="18">
        <f t="shared" si="3"/>
        <v>1368.5</v>
      </c>
      <c r="G30" s="20" t="s">
        <v>14</v>
      </c>
      <c r="H30" s="19" t="s">
        <v>14</v>
      </c>
    </row>
    <row r="31" spans="1:9" ht="14">
      <c r="A31" s="9">
        <v>25</v>
      </c>
      <c r="B31" s="25" t="s">
        <v>87</v>
      </c>
      <c r="C31" s="21">
        <v>3</v>
      </c>
      <c r="D31" s="24">
        <v>859.99</v>
      </c>
      <c r="E31" s="40">
        <f t="shared" si="2"/>
        <v>2579.9700000000003</v>
      </c>
      <c r="F31" s="18">
        <f t="shared" si="3"/>
        <v>2966.9655000000002</v>
      </c>
      <c r="G31" s="20" t="s">
        <v>14</v>
      </c>
      <c r="H31" s="19" t="s">
        <v>14</v>
      </c>
    </row>
    <row r="32" spans="1:9" ht="14">
      <c r="A32" s="9">
        <v>26</v>
      </c>
      <c r="B32" s="25" t="s">
        <v>88</v>
      </c>
      <c r="C32" s="21">
        <v>2</v>
      </c>
      <c r="D32" s="24">
        <v>595</v>
      </c>
      <c r="E32" s="40">
        <f t="shared" si="2"/>
        <v>1190</v>
      </c>
      <c r="F32" s="18">
        <f t="shared" si="3"/>
        <v>1368.5</v>
      </c>
      <c r="G32" s="20" t="s">
        <v>14</v>
      </c>
      <c r="H32" s="19" t="s">
        <v>14</v>
      </c>
    </row>
    <row r="33" spans="1:8" ht="14">
      <c r="A33" s="9">
        <v>27</v>
      </c>
      <c r="B33" s="25" t="s">
        <v>89</v>
      </c>
      <c r="C33" s="21">
        <v>1</v>
      </c>
      <c r="D33" s="24">
        <v>30000</v>
      </c>
      <c r="E33" s="40">
        <f t="shared" si="2"/>
        <v>30000</v>
      </c>
      <c r="F33" s="18">
        <f t="shared" si="3"/>
        <v>34500</v>
      </c>
      <c r="G33" s="20" t="s">
        <v>14</v>
      </c>
      <c r="H33" s="19" t="s">
        <v>14</v>
      </c>
    </row>
    <row r="34" spans="1:8" ht="14">
      <c r="A34" s="9">
        <v>28</v>
      </c>
      <c r="B34" s="20" t="s">
        <v>90</v>
      </c>
      <c r="C34" s="21">
        <v>7</v>
      </c>
      <c r="D34" s="24">
        <v>2000</v>
      </c>
      <c r="E34" s="40">
        <f t="shared" si="2"/>
        <v>14000</v>
      </c>
      <c r="F34" s="18">
        <f t="shared" si="3"/>
        <v>16100</v>
      </c>
      <c r="G34" s="20" t="s">
        <v>14</v>
      </c>
      <c r="H34" s="19" t="s">
        <v>14</v>
      </c>
    </row>
    <row r="35" spans="1:8" ht="14">
      <c r="A35" s="9">
        <v>29</v>
      </c>
      <c r="B35" s="20" t="s">
        <v>91</v>
      </c>
      <c r="C35" s="21">
        <v>4</v>
      </c>
      <c r="D35" s="24">
        <v>1000</v>
      </c>
      <c r="E35" s="17">
        <f>C35*D35</f>
        <v>4000</v>
      </c>
      <c r="F35" s="18">
        <f>E35+(E35*0.15)</f>
        <v>4600</v>
      </c>
      <c r="G35" s="19" t="s">
        <v>14</v>
      </c>
      <c r="H35" s="19" t="s">
        <v>14</v>
      </c>
    </row>
    <row r="36" spans="1:8" ht="28">
      <c r="A36" s="9">
        <v>30</v>
      </c>
      <c r="B36" s="25" t="s">
        <v>92</v>
      </c>
      <c r="C36" s="21">
        <v>1</v>
      </c>
      <c r="D36" s="24">
        <v>3000</v>
      </c>
      <c r="E36" s="40">
        <f t="shared" si="2"/>
        <v>3000</v>
      </c>
      <c r="F36" s="18">
        <f>E36+(E36*0.15)</f>
        <v>3450</v>
      </c>
      <c r="G36" s="20" t="s">
        <v>14</v>
      </c>
      <c r="H36" s="19" t="s">
        <v>14</v>
      </c>
    </row>
    <row r="37" spans="1:8" ht="14">
      <c r="A37" s="9">
        <v>31</v>
      </c>
      <c r="B37" s="14" t="s">
        <v>93</v>
      </c>
      <c r="C37" s="15">
        <v>1</v>
      </c>
      <c r="D37" s="26">
        <v>200</v>
      </c>
      <c r="E37" s="40">
        <f>C37*D37</f>
        <v>200</v>
      </c>
      <c r="F37" s="18">
        <f>E37+(E37*0.15)</f>
        <v>230</v>
      </c>
      <c r="G37" s="20" t="s">
        <v>14</v>
      </c>
      <c r="H37" s="19" t="s">
        <v>14</v>
      </c>
    </row>
    <row r="38" spans="1:8">
      <c r="F38" s="42">
        <f>SUM(F6:F37)</f>
        <v>142196.11550000001</v>
      </c>
    </row>
  </sheetData>
  <mergeCells count="6">
    <mergeCell ref="A1:B1"/>
    <mergeCell ref="A2:C2"/>
    <mergeCell ref="A3:C3"/>
    <mergeCell ref="D2:G2"/>
    <mergeCell ref="D3:G3"/>
    <mergeCell ref="D1:H1"/>
  </mergeCells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Lottery</vt:lpstr>
      <vt:lpstr>Equipment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Coleen Lee-Wheat</cp:lastModifiedBy>
  <cp:lastPrinted>2017-10-11T16:36:33Z</cp:lastPrinted>
  <dcterms:created xsi:type="dcterms:W3CDTF">2017-02-21T08:32:43Z</dcterms:created>
  <dcterms:modified xsi:type="dcterms:W3CDTF">2017-10-31T03:16:08Z</dcterms:modified>
</cp:coreProperties>
</file>