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wellsd/Desktop/CollegeCouncil/CCAttachments/Attachments_May2018/"/>
    </mc:Choice>
  </mc:AlternateContent>
  <xr:revisionPtr revIDLastSave="0" documentId="8_{5CC31DA1-8D43-9E4A-8300-68B24AAF685D}" xr6:coauthVersionLast="32" xr6:coauthVersionMax="32" xr10:uidLastSave="{00000000-0000-0000-0000-000000000000}"/>
  <bookViews>
    <workbookView xWindow="0" yWindow="460" windowWidth="28800" windowHeight="17480" tabRatio="500" xr2:uid="{00000000-000D-0000-FFFF-FFFF00000000}"/>
  </bookViews>
  <sheets>
    <sheet name="Proposed 7-1-18 Reductions" sheetId="1" r:id="rId1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" i="1" l="1"/>
  <c r="D6" i="1"/>
  <c r="D8" i="1"/>
  <c r="D45" i="1" s="1"/>
  <c r="D47" i="1" s="1"/>
  <c r="D16" i="1"/>
  <c r="D17" i="1"/>
  <c r="D18" i="1"/>
  <c r="D19" i="1"/>
  <c r="D26" i="1"/>
  <c r="D28" i="1" s="1"/>
  <c r="D41" i="1"/>
  <c r="D42" i="1"/>
  <c r="D46" i="1" s="1"/>
  <c r="H8" i="1"/>
  <c r="G8" i="1"/>
  <c r="F8" i="1"/>
  <c r="F45" i="1" s="1"/>
  <c r="F26" i="1"/>
  <c r="F41" i="1"/>
  <c r="E8" i="1"/>
  <c r="E45" i="1" s="1"/>
  <c r="E16" i="1"/>
  <c r="E17" i="1"/>
  <c r="E26" i="1" s="1"/>
  <c r="E18" i="1"/>
  <c r="E19" i="1"/>
  <c r="E41" i="1"/>
  <c r="D43" i="1"/>
  <c r="D14" i="1"/>
  <c r="D10" i="1"/>
</calcChain>
</file>

<file path=xl/sharedStrings.xml><?xml version="1.0" encoding="utf-8"?>
<sst xmlns="http://schemas.openxmlformats.org/spreadsheetml/2006/main" count="141" uniqueCount="56">
  <si>
    <t xml:space="preserve">De Anza College Budget Reductions DRAFT </t>
  </si>
  <si>
    <t>Position</t>
  </si>
  <si>
    <t>Position Title</t>
  </si>
  <si>
    <t>Division</t>
  </si>
  <si>
    <t>Tier 1/2</t>
  </si>
  <si>
    <t>FTE</t>
  </si>
  <si>
    <t>Occupied</t>
  </si>
  <si>
    <t>Vacant</t>
  </si>
  <si>
    <t>Action</t>
  </si>
  <si>
    <t>Number</t>
  </si>
  <si>
    <t>Eff 7/1/18</t>
  </si>
  <si>
    <t>Faculty</t>
  </si>
  <si>
    <t>Classified</t>
  </si>
  <si>
    <t>Notes</t>
  </si>
  <si>
    <t>Administrative Services</t>
  </si>
  <si>
    <t>Custodian</t>
  </si>
  <si>
    <t>College Operations</t>
  </si>
  <si>
    <t>--</t>
  </si>
  <si>
    <t>Transfer</t>
  </si>
  <si>
    <t>X</t>
  </si>
  <si>
    <t>Eliminate</t>
  </si>
  <si>
    <t>Postal Services/Bookstore</t>
  </si>
  <si>
    <t>Transfer/Reclass</t>
  </si>
  <si>
    <t>Total from presentation</t>
  </si>
  <si>
    <t>Difference</t>
  </si>
  <si>
    <t>President/Communications</t>
  </si>
  <si>
    <t>Student Services</t>
  </si>
  <si>
    <t>Counselor</t>
  </si>
  <si>
    <t>Counseling</t>
  </si>
  <si>
    <t xml:space="preserve"> - -</t>
  </si>
  <si>
    <t>Transferring to SSSP</t>
  </si>
  <si>
    <t>DSS Counselor</t>
  </si>
  <si>
    <t>DSPS</t>
  </si>
  <si>
    <t>HOPE Counselor</t>
  </si>
  <si>
    <t>A&amp;R Coordinator Sr.</t>
  </si>
  <si>
    <t>Enrollment Serv.</t>
  </si>
  <si>
    <t>A&amp;R Assistant</t>
  </si>
  <si>
    <t>Pell Admin Transfer</t>
  </si>
  <si>
    <t>Transferring to Pell Admin</t>
  </si>
  <si>
    <t>School Relations Specialist</t>
  </si>
  <si>
    <t>Outreach</t>
  </si>
  <si>
    <t>Totals from Master Spreadsheet</t>
  </si>
  <si>
    <t>Instructional Services</t>
  </si>
  <si>
    <t>Instructor</t>
  </si>
  <si>
    <t>Mathematics</t>
  </si>
  <si>
    <t>Film Production</t>
  </si>
  <si>
    <t xml:space="preserve">Learning Mgmt Systems Admin   </t>
  </si>
  <si>
    <t>Difference:</t>
  </si>
  <si>
    <t>De Anza Total 7/1/18 Target:</t>
  </si>
  <si>
    <t>De Anza 7/1/18 Total Cuts:</t>
  </si>
  <si>
    <t>Transfer 50% to Bookstore</t>
  </si>
  <si>
    <t>Transfer to Facility Rental</t>
  </si>
  <si>
    <t>Communications</t>
  </si>
  <si>
    <t>Retirement</t>
  </si>
  <si>
    <t>Vacancy</t>
  </si>
  <si>
    <t>Note:  6 Total Faculty Positions - partially funded by SSSP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</si>
</sst>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scheme val="minor"/>
    </font>
    <font>
      <b/>
      <sz val="11"/>
      <color theme="1"/>
      <name val="Calibri"/>
      <scheme val="minor"/>
    </font>
    <font>
      <sz val="9"/>
      <color theme="1"/>
      <name val="Geneva"/>
      <family val="2"/>
    </font>
    <font>
      <sz val="9"/>
      <name val="Geneva"/>
    </font>
    <font>
      <sz val="11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/>
      <bottom style="thin">
        <color auto="1"/>
      </bottom>
      <diagonal/>
    </border>
  </borders>
  <cellStyleXfs count="20">
    <xf numFmtId="0" fontId="0" fillId="0" borderId="0"/>
    <xf numFmtId="43" fontId="1" fillId="0" borderId="0" applyFont="0" applyFill="0" applyBorder="0" applyAlignment="0" applyProtection="0"/>
    <xf numFmtId="0" fontId="5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59">
    <xf numFmtId="0" fontId="0" fillId="0" borderId="0" xfId="0"/>
    <xf numFmtId="0" fontId="2" fillId="3" borderId="0" xfId="0" applyFont="1" applyFill="1" applyBorder="1" applyAlignment="1">
      <alignment horizontal="center" vertical="center"/>
    </xf>
    <xf numFmtId="43" fontId="2" fillId="3" borderId="0" xfId="1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/>
    </xf>
    <xf numFmtId="43" fontId="4" fillId="3" borderId="0" xfId="1" applyFont="1" applyFill="1" applyBorder="1" applyAlignment="1">
      <alignment horizontal="center"/>
    </xf>
    <xf numFmtId="0" fontId="0" fillId="3" borderId="0" xfId="0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43" fontId="4" fillId="0" borderId="0" xfId="1" applyFont="1" applyFill="1" applyBorder="1" applyAlignment="1">
      <alignment horizontal="center"/>
    </xf>
    <xf numFmtId="0" fontId="0" fillId="0" borderId="0" xfId="0" applyFill="1"/>
    <xf numFmtId="0" fontId="6" fillId="4" borderId="0" xfId="2" applyFont="1" applyFill="1" applyAlignment="1">
      <alignment horizontal="center"/>
    </xf>
    <xf numFmtId="0" fontId="0" fillId="4" borderId="0" xfId="0" applyFont="1" applyFill="1" applyAlignment="1">
      <alignment horizontal="center" vertical="center"/>
    </xf>
    <xf numFmtId="43" fontId="7" fillId="4" borderId="0" xfId="1" applyFont="1" applyFill="1" applyBorder="1" applyAlignment="1">
      <alignment horizontal="center"/>
    </xf>
    <xf numFmtId="0" fontId="0" fillId="4" borderId="0" xfId="0" applyFont="1" applyFill="1" applyAlignment="1">
      <alignment horizontal="center"/>
    </xf>
    <xf numFmtId="0" fontId="0" fillId="4" borderId="0" xfId="0" quotePrefix="1" applyFont="1" applyFill="1" applyAlignment="1">
      <alignment horizontal="center"/>
    </xf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vertical="center"/>
    </xf>
    <xf numFmtId="43" fontId="7" fillId="0" borderId="1" xfId="1" applyFont="1" applyFill="1" applyBorder="1" applyAlignment="1">
      <alignment horizontal="center"/>
    </xf>
    <xf numFmtId="43" fontId="7" fillId="0" borderId="0" xfId="1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0" fontId="0" fillId="5" borderId="0" xfId="0" applyFill="1" applyAlignment="1">
      <alignment horizontal="center"/>
    </xf>
    <xf numFmtId="43" fontId="0" fillId="5" borderId="0" xfId="1" applyFont="1" applyFill="1" applyAlignment="1">
      <alignment horizontal="center"/>
    </xf>
    <xf numFmtId="0" fontId="0" fillId="5" borderId="0" xfId="0" applyFill="1"/>
    <xf numFmtId="43" fontId="0" fillId="4" borderId="0" xfId="1" applyFont="1" applyFill="1" applyAlignment="1">
      <alignment horizontal="center"/>
    </xf>
    <xf numFmtId="0" fontId="0" fillId="5" borderId="2" xfId="0" applyFill="1" applyBorder="1" applyAlignment="1">
      <alignment horizontal="center"/>
    </xf>
    <xf numFmtId="43" fontId="0" fillId="5" borderId="2" xfId="1" applyFont="1" applyFill="1" applyBorder="1" applyAlignment="1">
      <alignment horizontal="center"/>
    </xf>
    <xf numFmtId="43" fontId="0" fillId="0" borderId="0" xfId="1" applyFont="1"/>
    <xf numFmtId="0" fontId="0" fillId="4" borderId="2" xfId="0" applyFill="1" applyBorder="1" applyAlignment="1">
      <alignment horizontal="center"/>
    </xf>
    <xf numFmtId="43" fontId="0" fillId="4" borderId="2" xfId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43" fontId="0" fillId="0" borderId="0" xfId="0" applyNumberFormat="1"/>
    <xf numFmtId="0" fontId="0" fillId="0" borderId="0" xfId="0" applyFill="1" applyBorder="1" applyAlignment="1">
      <alignment horizontal="right"/>
    </xf>
    <xf numFmtId="0" fontId="0" fillId="0" borderId="0" xfId="0" applyAlignment="1">
      <alignment horizontal="right"/>
    </xf>
    <xf numFmtId="43" fontId="2" fillId="3" borderId="0" xfId="1" applyFont="1" applyFill="1" applyAlignment="1">
      <alignment horizontal="center"/>
    </xf>
    <xf numFmtId="43" fontId="2" fillId="0" borderId="0" xfId="1" applyFont="1" applyFill="1" applyAlignment="1">
      <alignment horizontal="center"/>
    </xf>
    <xf numFmtId="43" fontId="0" fillId="0" borderId="0" xfId="1" applyFont="1" applyFill="1" applyAlignment="1">
      <alignment horizontal="center"/>
    </xf>
    <xf numFmtId="43" fontId="0" fillId="0" borderId="0" xfId="1" applyFont="1" applyAlignment="1">
      <alignment horizontal="center"/>
    </xf>
    <xf numFmtId="0" fontId="0" fillId="0" borderId="0" xfId="0" applyFont="1" applyFill="1" applyAlignment="1">
      <alignment horizontal="left"/>
    </xf>
    <xf numFmtId="0" fontId="0" fillId="2" borderId="0" xfId="0" applyFill="1"/>
    <xf numFmtId="43" fontId="0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43" fontId="7" fillId="4" borderId="3" xfId="1" applyFont="1" applyFill="1" applyBorder="1" applyAlignment="1">
      <alignment horizontal="center"/>
    </xf>
    <xf numFmtId="43" fontId="0" fillId="4" borderId="3" xfId="1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3" xfId="0" applyFont="1" applyFill="1" applyBorder="1" applyAlignment="1">
      <alignment horizontal="center"/>
    </xf>
    <xf numFmtId="43" fontId="0" fillId="4" borderId="0" xfId="1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43" fontId="0" fillId="0" borderId="1" xfId="1" applyFont="1" applyBorder="1"/>
    <xf numFmtId="43" fontId="0" fillId="0" borderId="1" xfId="1" applyFont="1" applyBorder="1" applyAlignment="1">
      <alignment horizontal="center"/>
    </xf>
    <xf numFmtId="0" fontId="0" fillId="0" borderId="1" xfId="0" applyBorder="1"/>
    <xf numFmtId="0" fontId="0" fillId="4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43" fontId="2" fillId="3" borderId="0" xfId="1" applyFont="1" applyFill="1" applyBorder="1" applyAlignment="1">
      <alignment horizontal="center" vertical="center"/>
    </xf>
    <xf numFmtId="43" fontId="0" fillId="0" borderId="0" xfId="1" applyFont="1" applyAlignment="1">
      <alignment horizontal="center" vertical="center"/>
    </xf>
  </cellXfs>
  <cellStyles count="20">
    <cellStyle name="Comma" xfId="1" builtinId="3"/>
    <cellStyle name="Comma 2" xfId="3" xr:uid="{00000000-0005-0000-0000-000001000000}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Normal" xfId="0" builtinId="0"/>
    <cellStyle name="Normal 2" xfId="2" xr:uid="{00000000-0005-0000-0000-00001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7"/>
  <sheetViews>
    <sheetView tabSelected="1" zoomScale="125" zoomScaleNormal="125" zoomScalePageLayoutView="125" workbookViewId="0">
      <pane ySplit="3" topLeftCell="A4" activePane="bottomLeft" state="frozen"/>
      <selection pane="bottomLeft" activeCell="J10" sqref="J10"/>
    </sheetView>
  </sheetViews>
  <sheetFormatPr baseColWidth="10" defaultRowHeight="16" x14ac:dyDescent="0.2"/>
  <cols>
    <col min="1" max="1" width="20.6640625" style="32" bestFit="1" customWidth="1"/>
    <col min="2" max="2" width="27.83203125" bestFit="1" customWidth="1"/>
    <col min="3" max="3" width="27.5" bestFit="1" customWidth="1"/>
    <col min="4" max="4" width="14.83203125" style="28" customWidth="1"/>
    <col min="5" max="5" width="13.1640625" style="39" bestFit="1" customWidth="1"/>
    <col min="6" max="6" width="9.83203125" style="39" customWidth="1"/>
    <col min="7" max="8" width="9.83203125" customWidth="1"/>
    <col min="9" max="9" width="14.6640625" bestFit="1" customWidth="1"/>
    <col min="10" max="10" width="48.6640625" bestFit="1" customWidth="1"/>
  </cols>
  <sheetData>
    <row r="1" spans="1:10" ht="44" customHeight="1" x14ac:dyDescent="0.2">
      <c r="A1" s="55" t="s">
        <v>0</v>
      </c>
      <c r="B1" s="56"/>
      <c r="C1" s="56"/>
      <c r="D1" s="56"/>
      <c r="E1" s="56"/>
      <c r="F1" s="56"/>
      <c r="G1" s="56"/>
      <c r="H1" s="56"/>
      <c r="I1" s="56"/>
      <c r="J1" s="41"/>
    </row>
    <row r="2" spans="1:10" x14ac:dyDescent="0.2">
      <c r="A2" s="1" t="s">
        <v>1</v>
      </c>
      <c r="B2" s="1" t="s">
        <v>2</v>
      </c>
      <c r="C2" s="1" t="s">
        <v>3</v>
      </c>
      <c r="D2" s="2" t="s">
        <v>4</v>
      </c>
      <c r="E2" s="57" t="s">
        <v>5</v>
      </c>
      <c r="F2" s="58"/>
      <c r="G2" s="1" t="s">
        <v>6</v>
      </c>
      <c r="H2" s="1" t="s">
        <v>7</v>
      </c>
      <c r="I2" s="1" t="s">
        <v>8</v>
      </c>
      <c r="J2" s="1"/>
    </row>
    <row r="3" spans="1:10" x14ac:dyDescent="0.2">
      <c r="A3" s="3" t="s">
        <v>9</v>
      </c>
      <c r="B3" s="4"/>
      <c r="C3" s="4"/>
      <c r="D3" s="5" t="s">
        <v>10</v>
      </c>
      <c r="E3" s="36" t="s">
        <v>11</v>
      </c>
      <c r="F3" s="36" t="s">
        <v>12</v>
      </c>
      <c r="G3" s="3"/>
      <c r="H3" s="3"/>
      <c r="I3" s="6"/>
      <c r="J3" s="3" t="s">
        <v>13</v>
      </c>
    </row>
    <row r="4" spans="1:10" s="10" customFormat="1" x14ac:dyDescent="0.2">
      <c r="A4" s="7" t="s">
        <v>14</v>
      </c>
      <c r="B4" s="8"/>
      <c r="C4" s="8"/>
      <c r="D4" s="9"/>
      <c r="E4" s="37"/>
      <c r="F4" s="37"/>
      <c r="G4" s="7"/>
      <c r="H4" s="7"/>
    </row>
    <row r="5" spans="1:10" s="16" customFormat="1" x14ac:dyDescent="0.2">
      <c r="A5" s="11">
        <v>230440</v>
      </c>
      <c r="B5" s="12" t="s">
        <v>15</v>
      </c>
      <c r="C5" s="12" t="s">
        <v>16</v>
      </c>
      <c r="D5" s="13">
        <f>100519.43*0.8</f>
        <v>80415.543999999994</v>
      </c>
      <c r="E5" s="25"/>
      <c r="F5" s="25">
        <v>0.8</v>
      </c>
      <c r="G5" s="15" t="s">
        <v>17</v>
      </c>
      <c r="H5" s="14"/>
      <c r="I5" s="14" t="s">
        <v>18</v>
      </c>
      <c r="J5" s="40" t="s">
        <v>51</v>
      </c>
    </row>
    <row r="6" spans="1:10" s="16" customFormat="1" x14ac:dyDescent="0.2">
      <c r="A6" s="11">
        <v>230472</v>
      </c>
      <c r="B6" s="12" t="s">
        <v>15</v>
      </c>
      <c r="C6" s="12" t="s">
        <v>16</v>
      </c>
      <c r="D6" s="13">
        <f>99894.01</f>
        <v>99894.01</v>
      </c>
      <c r="E6" s="25"/>
      <c r="F6" s="25">
        <v>1</v>
      </c>
      <c r="G6" s="15" t="s">
        <v>17</v>
      </c>
      <c r="H6" s="14"/>
      <c r="I6" s="14" t="s">
        <v>18</v>
      </c>
      <c r="J6" s="40" t="s">
        <v>51</v>
      </c>
    </row>
    <row r="7" spans="1:10" s="16" customFormat="1" x14ac:dyDescent="0.2">
      <c r="A7" s="11">
        <v>230100</v>
      </c>
      <c r="B7" s="12" t="s">
        <v>21</v>
      </c>
      <c r="C7" s="12" t="s">
        <v>16</v>
      </c>
      <c r="D7" s="13">
        <v>47021.67</v>
      </c>
      <c r="E7" s="25"/>
      <c r="F7" s="25">
        <v>0.5</v>
      </c>
      <c r="G7" s="15" t="s">
        <v>17</v>
      </c>
      <c r="H7" s="14"/>
      <c r="I7" s="54" t="s">
        <v>22</v>
      </c>
      <c r="J7" s="16" t="s">
        <v>50</v>
      </c>
    </row>
    <row r="8" spans="1:10" s="16" customFormat="1" x14ac:dyDescent="0.2">
      <c r="A8" s="17"/>
      <c r="B8" s="18"/>
      <c r="C8" s="18"/>
      <c r="D8" s="19">
        <f t="shared" ref="D8:H8" si="0">SUM(D5:D7)</f>
        <v>227331.22399999999</v>
      </c>
      <c r="E8" s="19">
        <f t="shared" si="0"/>
        <v>0</v>
      </c>
      <c r="F8" s="19">
        <f t="shared" si="0"/>
        <v>2.2999999999999998</v>
      </c>
      <c r="G8" s="19">
        <f t="shared" si="0"/>
        <v>0</v>
      </c>
      <c r="H8" s="19">
        <f t="shared" si="0"/>
        <v>0</v>
      </c>
      <c r="I8" s="20"/>
    </row>
    <row r="9" spans="1:10" s="16" customFormat="1" x14ac:dyDescent="0.2">
      <c r="A9" s="17"/>
      <c r="B9" s="18"/>
      <c r="C9" s="18" t="s">
        <v>23</v>
      </c>
      <c r="D9" s="20">
        <v>225000</v>
      </c>
      <c r="E9" s="38"/>
      <c r="F9" s="38"/>
      <c r="G9" s="17"/>
      <c r="H9" s="17"/>
    </row>
    <row r="10" spans="1:10" s="16" customFormat="1" x14ac:dyDescent="0.2">
      <c r="A10" s="17"/>
      <c r="B10" s="18"/>
      <c r="C10" s="18" t="s">
        <v>24</v>
      </c>
      <c r="D10" s="20">
        <f>D8-D9</f>
        <v>2331.2239999999874</v>
      </c>
      <c r="E10" s="38"/>
      <c r="F10" s="38"/>
      <c r="G10" s="17"/>
      <c r="H10" s="17"/>
    </row>
    <row r="11" spans="1:10" s="16" customFormat="1" x14ac:dyDescent="0.2">
      <c r="A11" s="21" t="s">
        <v>25</v>
      </c>
      <c r="B11" s="18"/>
      <c r="C11" s="18"/>
      <c r="D11" s="20"/>
      <c r="E11" s="42"/>
      <c r="F11" s="42"/>
      <c r="G11" s="43"/>
      <c r="H11" s="43"/>
      <c r="I11" s="44"/>
    </row>
    <row r="12" spans="1:10" s="16" customFormat="1" x14ac:dyDescent="0.2">
      <c r="A12" s="29" t="s">
        <v>29</v>
      </c>
      <c r="B12" s="12" t="s">
        <v>52</v>
      </c>
      <c r="C12" s="12" t="s">
        <v>52</v>
      </c>
      <c r="D12" s="45">
        <v>25000</v>
      </c>
      <c r="E12" s="46"/>
      <c r="F12" s="46"/>
      <c r="G12" s="47" t="s">
        <v>29</v>
      </c>
      <c r="H12" s="48"/>
      <c r="I12" s="54" t="s">
        <v>18</v>
      </c>
    </row>
    <row r="13" spans="1:10" s="16" customFormat="1" x14ac:dyDescent="0.2">
      <c r="A13" s="17"/>
      <c r="B13" s="18"/>
      <c r="C13" s="18" t="s">
        <v>23</v>
      </c>
      <c r="D13" s="20">
        <v>50000</v>
      </c>
      <c r="E13" s="38"/>
      <c r="F13" s="38"/>
      <c r="G13" s="17"/>
      <c r="H13" s="17"/>
    </row>
    <row r="14" spans="1:10" s="16" customFormat="1" x14ac:dyDescent="0.2">
      <c r="A14" s="17"/>
      <c r="B14" s="18"/>
      <c r="C14" s="18" t="s">
        <v>24</v>
      </c>
      <c r="D14" s="20">
        <f>D12-D13</f>
        <v>-25000</v>
      </c>
      <c r="E14" s="38"/>
      <c r="F14" s="38"/>
      <c r="G14" s="17"/>
      <c r="H14" s="17"/>
    </row>
    <row r="15" spans="1:10" s="10" customFormat="1" x14ac:dyDescent="0.2">
      <c r="A15" s="7" t="s">
        <v>26</v>
      </c>
      <c r="B15" s="8"/>
      <c r="C15" s="8"/>
      <c r="D15" s="9"/>
      <c r="E15" s="37"/>
      <c r="F15" s="37"/>
      <c r="G15" s="7"/>
      <c r="H15" s="7"/>
    </row>
    <row r="16" spans="1:10" x14ac:dyDescent="0.2">
      <c r="A16" s="22">
        <v>250083</v>
      </c>
      <c r="B16" s="22" t="s">
        <v>27</v>
      </c>
      <c r="C16" s="22" t="s">
        <v>28</v>
      </c>
      <c r="D16" s="23">
        <f>133062.98+33265.74</f>
        <v>166328.72</v>
      </c>
      <c r="E16" s="23">
        <f>0.8+0.2</f>
        <v>1</v>
      </c>
      <c r="F16" s="23"/>
      <c r="G16" s="24"/>
      <c r="H16" s="22" t="s">
        <v>19</v>
      </c>
      <c r="I16" s="22" t="s">
        <v>20</v>
      </c>
      <c r="J16" t="s">
        <v>53</v>
      </c>
    </row>
    <row r="17" spans="1:10" x14ac:dyDescent="0.2">
      <c r="A17" s="22">
        <v>250072</v>
      </c>
      <c r="B17" s="22" t="s">
        <v>27</v>
      </c>
      <c r="C17" s="24"/>
      <c r="D17" s="23">
        <f>72640.16+20754.33</f>
        <v>93394.49</v>
      </c>
      <c r="E17" s="23">
        <f>0.7+0.2</f>
        <v>0.89999999999999991</v>
      </c>
      <c r="F17" s="23"/>
      <c r="G17" s="24"/>
      <c r="H17" s="22" t="s">
        <v>19</v>
      </c>
      <c r="I17" s="22" t="s">
        <v>20</v>
      </c>
      <c r="J17" t="s">
        <v>53</v>
      </c>
    </row>
    <row r="18" spans="1:10" x14ac:dyDescent="0.2">
      <c r="A18" s="22">
        <v>250008</v>
      </c>
      <c r="B18" s="22" t="s">
        <v>27</v>
      </c>
      <c r="C18" s="24"/>
      <c r="D18" s="23">
        <f>106051.61+30300.45</f>
        <v>136352.06</v>
      </c>
      <c r="E18" s="23">
        <f>0.7+0.2</f>
        <v>0.89999999999999991</v>
      </c>
      <c r="F18" s="23"/>
      <c r="G18" s="24"/>
      <c r="H18" s="22" t="s">
        <v>19</v>
      </c>
      <c r="I18" s="22" t="s">
        <v>20</v>
      </c>
      <c r="J18" t="s">
        <v>53</v>
      </c>
    </row>
    <row r="19" spans="1:10" s="10" customFormat="1" x14ac:dyDescent="0.2">
      <c r="A19" s="22">
        <v>258713</v>
      </c>
      <c r="B19" s="22" t="s">
        <v>27</v>
      </c>
      <c r="C19" s="24"/>
      <c r="D19" s="23">
        <f>120529.74+34437.07</f>
        <v>154966.81</v>
      </c>
      <c r="E19" s="23">
        <f>0.7+0.2</f>
        <v>0.89999999999999991</v>
      </c>
      <c r="F19" s="23"/>
      <c r="G19" s="24"/>
      <c r="H19" s="22" t="s">
        <v>19</v>
      </c>
      <c r="I19" s="22" t="s">
        <v>20</v>
      </c>
      <c r="J19" s="10" t="s">
        <v>54</v>
      </c>
    </row>
    <row r="20" spans="1:10" x14ac:dyDescent="0.2">
      <c r="A20" s="22">
        <v>250374</v>
      </c>
      <c r="B20" s="22" t="s">
        <v>31</v>
      </c>
      <c r="C20" s="22" t="s">
        <v>32</v>
      </c>
      <c r="D20" s="23">
        <v>138826.07999999999</v>
      </c>
      <c r="E20" s="23">
        <v>1</v>
      </c>
      <c r="F20" s="23"/>
      <c r="G20" s="24"/>
      <c r="H20" s="22" t="s">
        <v>19</v>
      </c>
      <c r="I20" s="22" t="s">
        <v>20</v>
      </c>
      <c r="J20" t="s">
        <v>53</v>
      </c>
    </row>
    <row r="21" spans="1:10" x14ac:dyDescent="0.2">
      <c r="A21" s="26">
        <v>250310</v>
      </c>
      <c r="B21" s="26" t="s">
        <v>33</v>
      </c>
      <c r="C21" s="26" t="s">
        <v>32</v>
      </c>
      <c r="D21" s="27">
        <v>94337.87</v>
      </c>
      <c r="E21" s="27">
        <v>1</v>
      </c>
      <c r="F21" s="27"/>
      <c r="G21" s="26"/>
      <c r="H21" s="26" t="s">
        <v>19</v>
      </c>
      <c r="I21" s="26" t="s">
        <v>20</v>
      </c>
      <c r="J21" t="s">
        <v>53</v>
      </c>
    </row>
    <row r="22" spans="1:10" x14ac:dyDescent="0.2">
      <c r="A22" s="22">
        <v>230055</v>
      </c>
      <c r="B22" s="22" t="s">
        <v>34</v>
      </c>
      <c r="C22" s="22" t="s">
        <v>35</v>
      </c>
      <c r="D22" s="23">
        <v>140944.23000000001</v>
      </c>
      <c r="E22" s="23"/>
      <c r="F22" s="23">
        <v>1</v>
      </c>
      <c r="G22" s="24"/>
      <c r="H22" s="22" t="s">
        <v>19</v>
      </c>
      <c r="I22" s="22" t="s">
        <v>20</v>
      </c>
      <c r="J22" t="s">
        <v>53</v>
      </c>
    </row>
    <row r="23" spans="1:10" x14ac:dyDescent="0.2">
      <c r="A23" s="22">
        <v>230103</v>
      </c>
      <c r="B23" s="22" t="s">
        <v>36</v>
      </c>
      <c r="C23" s="24"/>
      <c r="D23" s="23">
        <v>79806.350000000006</v>
      </c>
      <c r="E23" s="23"/>
      <c r="F23" s="23">
        <v>1</v>
      </c>
      <c r="G23" s="24"/>
      <c r="H23" s="22" t="s">
        <v>19</v>
      </c>
      <c r="I23" s="22" t="s">
        <v>20</v>
      </c>
      <c r="J23" t="s">
        <v>53</v>
      </c>
    </row>
    <row r="24" spans="1:10" x14ac:dyDescent="0.2">
      <c r="A24" s="29" t="s">
        <v>29</v>
      </c>
      <c r="B24" s="29" t="s">
        <v>37</v>
      </c>
      <c r="C24" s="29"/>
      <c r="D24" s="30">
        <v>20000</v>
      </c>
      <c r="E24" s="30"/>
      <c r="F24" s="30"/>
      <c r="G24" s="29" t="s">
        <v>29</v>
      </c>
      <c r="H24" s="29"/>
      <c r="I24" s="29" t="s">
        <v>18</v>
      </c>
      <c r="J24" s="28" t="s">
        <v>38</v>
      </c>
    </row>
    <row r="25" spans="1:10" x14ac:dyDescent="0.2">
      <c r="A25" s="29">
        <v>230685</v>
      </c>
      <c r="B25" s="29" t="s">
        <v>39</v>
      </c>
      <c r="C25" s="29" t="s">
        <v>40</v>
      </c>
      <c r="D25" s="49">
        <v>83706</v>
      </c>
      <c r="E25" s="49"/>
      <c r="F25" s="49">
        <v>1</v>
      </c>
      <c r="G25" s="50" t="s">
        <v>29</v>
      </c>
      <c r="H25" s="50"/>
      <c r="I25" s="29" t="s">
        <v>18</v>
      </c>
      <c r="J25" s="28" t="s">
        <v>30</v>
      </c>
    </row>
    <row r="26" spans="1:10" x14ac:dyDescent="0.2">
      <c r="A26" s="31"/>
      <c r="B26" s="32"/>
      <c r="D26" s="51">
        <f>SUM(D16:D25)</f>
        <v>1108662.6099999999</v>
      </c>
      <c r="E26" s="52">
        <f>SUM(E16:E25)</f>
        <v>5.6999999999999993</v>
      </c>
      <c r="F26" s="52">
        <f>SUM(F16:F25)</f>
        <v>3</v>
      </c>
      <c r="G26" s="53"/>
      <c r="H26" s="53"/>
      <c r="J26" s="33" t="s">
        <v>55</v>
      </c>
    </row>
    <row r="27" spans="1:10" x14ac:dyDescent="0.2">
      <c r="C27" s="34" t="s">
        <v>41</v>
      </c>
      <c r="D27" s="28">
        <v>1100000</v>
      </c>
      <c r="J27" s="33"/>
    </row>
    <row r="28" spans="1:10" x14ac:dyDescent="0.2">
      <c r="C28" s="35" t="s">
        <v>24</v>
      </c>
      <c r="D28" s="28">
        <f>D26-D27</f>
        <v>8662.6099999998696</v>
      </c>
    </row>
    <row r="29" spans="1:10" s="16" customFormat="1" x14ac:dyDescent="0.2">
      <c r="A29" s="7" t="s">
        <v>42</v>
      </c>
      <c r="B29" s="18"/>
      <c r="C29" s="18"/>
      <c r="D29" s="20"/>
      <c r="E29" s="38"/>
      <c r="F29" s="38"/>
      <c r="G29" s="17"/>
      <c r="H29" s="17"/>
    </row>
    <row r="30" spans="1:10" x14ac:dyDescent="0.2">
      <c r="A30" s="22">
        <v>250501</v>
      </c>
      <c r="B30" s="22" t="s">
        <v>43</v>
      </c>
      <c r="C30" s="22" t="s">
        <v>44</v>
      </c>
      <c r="D30" s="23">
        <v>110271.37000000001</v>
      </c>
      <c r="E30" s="23">
        <v>1</v>
      </c>
      <c r="F30" s="23"/>
      <c r="G30" s="24"/>
      <c r="H30" s="22" t="s">
        <v>19</v>
      </c>
      <c r="I30" s="22" t="s">
        <v>20</v>
      </c>
    </row>
    <row r="31" spans="1:10" x14ac:dyDescent="0.2">
      <c r="A31" s="22">
        <v>258893</v>
      </c>
      <c r="B31" s="22" t="s">
        <v>43</v>
      </c>
      <c r="C31" s="22" t="s">
        <v>7</v>
      </c>
      <c r="D31" s="23">
        <v>94337.87</v>
      </c>
      <c r="E31" s="23">
        <v>1</v>
      </c>
      <c r="F31" s="23"/>
      <c r="G31" s="24"/>
      <c r="H31" s="22" t="s">
        <v>19</v>
      </c>
      <c r="I31" s="22" t="s">
        <v>20</v>
      </c>
    </row>
    <row r="32" spans="1:10" x14ac:dyDescent="0.2">
      <c r="A32" s="22">
        <v>250253</v>
      </c>
      <c r="B32" s="22" t="s">
        <v>43</v>
      </c>
      <c r="C32" s="22" t="s">
        <v>45</v>
      </c>
      <c r="D32" s="23">
        <v>106287.9</v>
      </c>
      <c r="E32" s="23">
        <v>1</v>
      </c>
      <c r="F32" s="23"/>
      <c r="G32" s="24"/>
      <c r="H32" s="22" t="s">
        <v>19</v>
      </c>
      <c r="I32" s="22" t="s">
        <v>20</v>
      </c>
    </row>
    <row r="33" spans="1:9" x14ac:dyDescent="0.2">
      <c r="A33" s="22">
        <v>258887</v>
      </c>
      <c r="B33" s="22" t="s">
        <v>43</v>
      </c>
      <c r="C33" s="22" t="s">
        <v>44</v>
      </c>
      <c r="D33" s="23">
        <v>158369.73000000001</v>
      </c>
      <c r="E33" s="23">
        <v>1</v>
      </c>
      <c r="F33" s="23"/>
      <c r="G33" s="24"/>
      <c r="H33" s="22" t="s">
        <v>19</v>
      </c>
      <c r="I33" s="22" t="s">
        <v>20</v>
      </c>
    </row>
    <row r="34" spans="1:9" x14ac:dyDescent="0.2">
      <c r="A34" s="22">
        <v>250172</v>
      </c>
      <c r="B34" s="22" t="s">
        <v>43</v>
      </c>
      <c r="C34" s="22" t="s">
        <v>7</v>
      </c>
      <c r="D34" s="23">
        <v>94337.87</v>
      </c>
      <c r="E34" s="23">
        <v>1</v>
      </c>
      <c r="F34" s="23"/>
      <c r="G34" s="24"/>
      <c r="H34" s="22" t="s">
        <v>19</v>
      </c>
      <c r="I34" s="22" t="s">
        <v>20</v>
      </c>
    </row>
    <row r="35" spans="1:9" x14ac:dyDescent="0.2">
      <c r="A35" s="22">
        <v>250516</v>
      </c>
      <c r="B35" s="22" t="s">
        <v>43</v>
      </c>
      <c r="C35" s="22" t="s">
        <v>7</v>
      </c>
      <c r="D35" s="23">
        <v>94337.87</v>
      </c>
      <c r="E35" s="23">
        <v>1</v>
      </c>
      <c r="F35" s="23"/>
      <c r="G35" s="24"/>
      <c r="H35" s="22" t="s">
        <v>19</v>
      </c>
      <c r="I35" s="22" t="s">
        <v>20</v>
      </c>
    </row>
    <row r="36" spans="1:9" x14ac:dyDescent="0.2">
      <c r="A36" s="22">
        <v>250241</v>
      </c>
      <c r="B36" s="22" t="s">
        <v>43</v>
      </c>
      <c r="C36" s="22" t="s">
        <v>7</v>
      </c>
      <c r="D36" s="23">
        <v>94337.87</v>
      </c>
      <c r="E36" s="23">
        <v>1</v>
      </c>
      <c r="F36" s="23"/>
      <c r="G36" s="24"/>
      <c r="H36" s="22" t="s">
        <v>19</v>
      </c>
      <c r="I36" s="22" t="s">
        <v>20</v>
      </c>
    </row>
    <row r="37" spans="1:9" x14ac:dyDescent="0.2">
      <c r="A37" s="22">
        <v>250273</v>
      </c>
      <c r="B37" s="22" t="s">
        <v>43</v>
      </c>
      <c r="C37" s="22" t="s">
        <v>7</v>
      </c>
      <c r="D37" s="23">
        <v>94337.87</v>
      </c>
      <c r="E37" s="23">
        <v>1</v>
      </c>
      <c r="F37" s="23"/>
      <c r="G37" s="24"/>
      <c r="H37" s="22" t="s">
        <v>19</v>
      </c>
      <c r="I37" s="22" t="s">
        <v>20</v>
      </c>
    </row>
    <row r="38" spans="1:9" x14ac:dyDescent="0.2">
      <c r="A38" s="22">
        <v>258812</v>
      </c>
      <c r="B38" s="22" t="s">
        <v>43</v>
      </c>
      <c r="C38" s="22" t="s">
        <v>7</v>
      </c>
      <c r="D38" s="23">
        <v>94337.87</v>
      </c>
      <c r="E38" s="23">
        <v>1</v>
      </c>
      <c r="F38" s="23"/>
      <c r="G38" s="24"/>
      <c r="H38" s="22" t="s">
        <v>19</v>
      </c>
      <c r="I38" s="22" t="s">
        <v>20</v>
      </c>
    </row>
    <row r="39" spans="1:9" x14ac:dyDescent="0.2">
      <c r="A39" s="22">
        <v>250042</v>
      </c>
      <c r="B39" s="22" t="s">
        <v>43</v>
      </c>
      <c r="C39" s="22" t="s">
        <v>7</v>
      </c>
      <c r="D39" s="23">
        <v>94337.87</v>
      </c>
      <c r="E39" s="23">
        <v>1</v>
      </c>
      <c r="F39" s="23"/>
      <c r="G39" s="24"/>
      <c r="H39" s="22" t="s">
        <v>19</v>
      </c>
      <c r="I39" s="22" t="s">
        <v>20</v>
      </c>
    </row>
    <row r="40" spans="1:9" x14ac:dyDescent="0.2">
      <c r="A40" s="22">
        <v>230373</v>
      </c>
      <c r="B40" s="22" t="s">
        <v>46</v>
      </c>
      <c r="C40" s="22" t="s">
        <v>7</v>
      </c>
      <c r="D40" s="23">
        <v>139550.72</v>
      </c>
      <c r="E40" s="23"/>
      <c r="F40" s="23">
        <v>1</v>
      </c>
      <c r="G40" s="24"/>
      <c r="H40" s="22" t="s">
        <v>19</v>
      </c>
      <c r="I40" s="22" t="s">
        <v>20</v>
      </c>
    </row>
    <row r="41" spans="1:9" s="16" customFormat="1" x14ac:dyDescent="0.2">
      <c r="A41" s="17"/>
      <c r="B41" s="18"/>
      <c r="C41" s="18" t="s">
        <v>42</v>
      </c>
      <c r="D41" s="19">
        <f>SUM(D30:D40)</f>
        <v>1174844.81</v>
      </c>
      <c r="E41" s="19">
        <f>SUM(E30:E40)</f>
        <v>10</v>
      </c>
      <c r="F41" s="19">
        <f>SUM(F30:F40)</f>
        <v>1</v>
      </c>
      <c r="G41" s="19"/>
      <c r="H41" s="19"/>
    </row>
    <row r="42" spans="1:9" s="16" customFormat="1" x14ac:dyDescent="0.2">
      <c r="A42" s="17"/>
      <c r="B42" s="18"/>
      <c r="C42" s="18" t="s">
        <v>23</v>
      </c>
      <c r="D42" s="20">
        <f>0.45*2500000</f>
        <v>1125000</v>
      </c>
      <c r="E42" s="38"/>
      <c r="F42" s="38"/>
      <c r="G42" s="17"/>
      <c r="H42" s="17"/>
    </row>
    <row r="43" spans="1:9" s="16" customFormat="1" x14ac:dyDescent="0.2">
      <c r="A43" s="17"/>
      <c r="B43" s="18"/>
      <c r="C43" s="18" t="s">
        <v>24</v>
      </c>
      <c r="D43" s="20">
        <f>D41-D42</f>
        <v>49844.810000000056</v>
      </c>
      <c r="E43" s="38"/>
      <c r="F43" s="38"/>
      <c r="G43" s="17"/>
      <c r="H43" s="17"/>
    </row>
    <row r="45" spans="1:9" x14ac:dyDescent="0.2">
      <c r="C45" s="35" t="s">
        <v>49</v>
      </c>
      <c r="D45" s="33">
        <f>D8+D12+D26+D41</f>
        <v>2535838.6439999999</v>
      </c>
      <c r="E45" s="39">
        <f>E8+E12+E26+E41</f>
        <v>15.7</v>
      </c>
      <c r="F45" s="39">
        <f>F8+F12+F26+F41</f>
        <v>6.3</v>
      </c>
      <c r="G45" s="33"/>
      <c r="H45" s="33"/>
    </row>
    <row r="46" spans="1:9" x14ac:dyDescent="0.2">
      <c r="C46" s="35" t="s">
        <v>48</v>
      </c>
      <c r="D46" s="28">
        <f>D9+D13+D27+D42</f>
        <v>2500000</v>
      </c>
    </row>
    <row r="47" spans="1:9" x14ac:dyDescent="0.2">
      <c r="C47" s="35" t="s">
        <v>47</v>
      </c>
      <c r="D47" s="28">
        <f>D45-D46</f>
        <v>35838.643999999855</v>
      </c>
    </row>
  </sheetData>
  <mergeCells count="2">
    <mergeCell ref="A1:I1"/>
    <mergeCell ref="E2:F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Proposed 7-1-18 Reductions</vt:lpstr>
    </vt:vector>
  </TitlesOfParts>
  <Company>FHDA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 Cheu</dc:creator>
  <cp:lastModifiedBy>Microsoft Office User</cp:lastModifiedBy>
  <dcterms:created xsi:type="dcterms:W3CDTF">2018-04-24T14:42:56Z</dcterms:created>
  <dcterms:modified xsi:type="dcterms:W3CDTF">2018-05-10T21:53:41Z</dcterms:modified>
</cp:coreProperties>
</file>