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B9C092F1-85D1-AC4B-91E1-02629113BB5F}" xr6:coauthVersionLast="36" xr6:coauthVersionMax="36" xr10:uidLastSave="{00000000-0000-0000-0000-000000000000}"/>
  <bookViews>
    <workbookView xWindow="0" yWindow="460" windowWidth="28800" windowHeight="17280" xr2:uid="{00000000-000D-0000-FFFF-FFFF00000000}"/>
  </bookViews>
  <sheets>
    <sheet name="Annual Resource Allocation List" sheetId="5" r:id="rId1"/>
    <sheet name="Emergency Requests" sheetId="4" r:id="rId2"/>
  </sheets>
  <definedNames>
    <definedName name="_xlnm.Print_Area" localSheetId="1">'Emergency Requests'!$B$2:$R$8</definedName>
  </definedNames>
  <calcPr calcId="181029"/>
</workbook>
</file>

<file path=xl/calcChain.xml><?xml version="1.0" encoding="utf-8"?>
<calcChain xmlns="http://schemas.openxmlformats.org/spreadsheetml/2006/main">
  <c r="N17" i="5" l="1"/>
  <c r="L19" i="5"/>
  <c r="N19" i="5" s="1"/>
  <c r="N18" i="5"/>
  <c r="N16" i="5"/>
  <c r="N14" i="5"/>
  <c r="N13" i="5"/>
  <c r="N12" i="5"/>
  <c r="N10" i="5"/>
  <c r="N9" i="5"/>
  <c r="K8" i="5"/>
  <c r="N8" i="5" s="1"/>
  <c r="K15" i="5"/>
  <c r="L15" i="5" s="1"/>
  <c r="N15" i="5" s="1"/>
  <c r="L11" i="5"/>
  <c r="N11" i="5" s="1"/>
  <c r="K7" i="5"/>
  <c r="N7" i="5" s="1"/>
  <c r="K6" i="5" l="1"/>
  <c r="K8" i="4"/>
  <c r="N8" i="4"/>
  <c r="K7" i="4"/>
  <c r="N7" i="4"/>
  <c r="S9" i="4"/>
  <c r="R9" i="4"/>
  <c r="Q9" i="4"/>
  <c r="P9" i="4"/>
  <c r="O9" i="4"/>
  <c r="N6" i="4"/>
  <c r="N9" i="4"/>
  <c r="N6" i="5" l="1"/>
  <c r="N20" i="5" s="1"/>
</calcChain>
</file>

<file path=xl/sharedStrings.xml><?xml version="1.0" encoding="utf-8"?>
<sst xmlns="http://schemas.openxmlformats.org/spreadsheetml/2006/main" count="152" uniqueCount="78">
  <si>
    <t>De Anza College: Instructional Planning and Budget Team</t>
  </si>
  <si>
    <t>Per Item Cost</t>
  </si>
  <si>
    <t>How Many?</t>
  </si>
  <si>
    <t>Total Cost</t>
  </si>
  <si>
    <t xml:space="preserve">New Item or Replacement N/Rp </t>
  </si>
  <si>
    <t>Infra-structure needed? Yes/No</t>
  </si>
  <si>
    <t>Life Expectancy of  item (years)</t>
  </si>
  <si>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</si>
  <si>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</si>
  <si>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</si>
  <si>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</si>
  <si>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</si>
  <si>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</si>
  <si>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</si>
  <si>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</si>
  <si>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</si>
  <si>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</si>
  <si>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</si>
  <si>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</si>
  <si>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</si>
  <si>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</si>
  <si>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</si>
  <si>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t xml:space="preserve">
Department</t>
  </si>
  <si>
    <t>Quantity</t>
  </si>
  <si>
    <t xml:space="preserve">Item(please remember, the subtotal value must be over $100) </t>
  </si>
  <si>
    <t>Enter Justification</t>
  </si>
  <si>
    <t>Priority: Critical, Needed, Desirable</t>
  </si>
  <si>
    <r>
      <t xml:space="preserve">Category:
</t>
    </r>
    <r>
      <rPr>
        <sz val="9"/>
        <rFont val="Times New Roman"/>
        <family val="1"/>
      </rPr>
      <t>Equipment,
Facility, or
Other</t>
    </r>
  </si>
  <si>
    <t>Tax
9.00%</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</si>
  <si>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</si>
  <si>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Critical</t>
  </si>
  <si>
    <t>Equipment</t>
  </si>
  <si>
    <t>Needed</t>
  </si>
  <si>
    <t>N</t>
  </si>
  <si>
    <t>No</t>
  </si>
  <si>
    <t>Shipping included</t>
  </si>
  <si>
    <t>Tax
9.125%</t>
  </si>
  <si>
    <r>
      <t xml:space="preserve">RESOURCE REQUEST LIST 2020-21   </t>
    </r>
    <r>
      <rPr>
        <b/>
        <u/>
        <sz val="11"/>
        <color indexed="8"/>
        <rFont val="Times New Roman"/>
        <family val="1"/>
      </rPr>
      <t xml:space="preserve">Department/Division:      </t>
    </r>
    <r>
      <rPr>
        <b/>
        <sz val="11"/>
        <color indexed="8"/>
        <rFont val="Times New Roman"/>
        <family val="1"/>
      </rPr>
      <t>Auto Tech___________</t>
    </r>
    <r>
      <rPr>
        <b/>
        <u/>
        <sz val="11"/>
        <color indexed="8"/>
        <rFont val="Times New Roman"/>
        <family val="1"/>
      </rPr>
      <t xml:space="preserve">    Name of Point of Contact:</t>
    </r>
    <r>
      <rPr>
        <b/>
        <sz val="11"/>
        <color indexed="8"/>
        <rFont val="Times New Roman"/>
        <family val="1"/>
      </rPr>
      <t xml:space="preserve"> </t>
    </r>
    <r>
      <rPr>
        <sz val="11"/>
        <color indexed="8"/>
        <rFont val="Times New Roman"/>
        <family val="1"/>
      </rPr>
      <t>___Dave Capitolo_________</t>
    </r>
  </si>
  <si>
    <r>
      <rPr>
        <b/>
        <u/>
        <sz val="11"/>
        <color indexed="8"/>
        <rFont val="Times New Roman"/>
        <family val="1"/>
      </rPr>
      <t>I</t>
    </r>
    <r>
      <rPr>
        <b/>
        <sz val="11"/>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11"/>
        <color indexed="8"/>
        <rFont val="Times New Roman"/>
        <family val="1"/>
      </rPr>
      <t>must</t>
    </r>
    <r>
      <rPr>
        <b/>
        <sz val="11"/>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11"/>
        <color indexed="10"/>
        <rFont val="Times New Roman"/>
        <family val="1"/>
      </rPr>
      <t xml:space="preserve">
</t>
    </r>
    <r>
      <rPr>
        <b/>
        <sz val="11"/>
        <color indexed="8"/>
        <rFont val="Times New Roman"/>
        <family val="1"/>
      </rPr>
      <t xml:space="preserve">Priorities: </t>
    </r>
    <r>
      <rPr>
        <b/>
        <sz val="11"/>
        <color indexed="10"/>
        <rFont val="Times New Roman"/>
        <family val="1"/>
      </rPr>
      <t>Critical:</t>
    </r>
    <r>
      <rPr>
        <b/>
        <sz val="11"/>
        <color indexed="8"/>
        <rFont val="Times New Roman"/>
        <family val="1"/>
      </rPr>
      <t xml:space="preserve"> Courses and/or program cannot run without it; </t>
    </r>
    <r>
      <rPr>
        <b/>
        <sz val="11"/>
        <color indexed="10"/>
        <rFont val="Times New Roman"/>
        <family val="1"/>
      </rPr>
      <t>Needed</t>
    </r>
    <r>
      <rPr>
        <b/>
        <sz val="11"/>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11"/>
        <color indexed="10"/>
        <rFont val="Times New Roman"/>
        <family val="1"/>
      </rPr>
      <t>Desirable:</t>
    </r>
    <r>
      <rPr>
        <b/>
        <sz val="11"/>
        <color indexed="8"/>
        <rFont val="Times New Roman"/>
        <family val="1"/>
      </rPr>
      <t xml:space="preserve"> Requested as part of program growth or innovation </t>
    </r>
    <r>
      <rPr>
        <b/>
        <u/>
        <sz val="11"/>
        <color indexed="8"/>
        <rFont val="Times New Roman"/>
        <family val="1"/>
      </rPr>
      <t xml:space="preserve">
</t>
    </r>
    <r>
      <rPr>
        <sz val="11"/>
        <color indexed="8"/>
        <rFont val="Times New Roman"/>
        <family val="1"/>
      </rPr>
      <t xml:space="preserve">
</t>
    </r>
  </si>
  <si>
    <r>
      <t xml:space="preserve">Category:
</t>
    </r>
    <r>
      <rPr>
        <sz val="11"/>
        <rFont val="Times New Roman"/>
        <family val="1"/>
      </rPr>
      <t>Equipment,
Facility, or
Other</t>
    </r>
  </si>
  <si>
    <t>Other</t>
  </si>
  <si>
    <t>Faculty</t>
  </si>
  <si>
    <t>Total</t>
  </si>
  <si>
    <t>CTE</t>
  </si>
  <si>
    <t>Miroir HD Pro Projector- M220</t>
  </si>
  <si>
    <t xml:space="preserve">Projector to conduct outreach presentations in the community </t>
  </si>
  <si>
    <t>Software/Subscription</t>
  </si>
  <si>
    <t>Handshake Software</t>
  </si>
  <si>
    <t>Replacing College Centeral Network subscription with more widely used application for employement connection with students and emplyers (anual subscription fee $14,500 + 5% yearly increase)</t>
  </si>
  <si>
    <t>CTE Outreach and Marketing Materials</t>
  </si>
  <si>
    <t>CTE marketing materials to advertise the college programs and student appreciation materials</t>
  </si>
  <si>
    <t>CTE Coference and Tours</t>
  </si>
  <si>
    <t>Expenses cover high school, adult or special population tours, transportaion, food, etc</t>
  </si>
  <si>
    <t>New CTE Initiatives</t>
  </si>
  <si>
    <t>CTE program initiative expenses to meet local, state and federal guidelines</t>
  </si>
  <si>
    <t>Software/subscription</t>
  </si>
  <si>
    <t>CATEMA</t>
  </si>
  <si>
    <t>Software program used to main accurate records of students who pursue CTE "Credit by Exam" options. It is also a system to award, document, and track "Credit by Exam." (First year cost would be $2,300 (1800+500 set up fee and 2 hour orientaion for admin), plus any desired webinar training. Each subsequent year cost would be $1,800. )</t>
  </si>
  <si>
    <t>CATEMA User Training</t>
  </si>
  <si>
    <t>2 Hour CATEMA user training</t>
  </si>
  <si>
    <t>Coordinator for Career Center - Program Coordinator II (C-52) 12 months</t>
  </si>
  <si>
    <t>To manage the career center, internship, workshops, CTE tours and workforce development workshops</t>
  </si>
  <si>
    <t>Conference and Training</t>
  </si>
  <si>
    <t>Attend coferences and training to learn and implement new initiatives</t>
  </si>
  <si>
    <t>Materials and Supplies</t>
  </si>
  <si>
    <t>Materials and supplies for CTE Office</t>
  </si>
  <si>
    <t>Classified Support</t>
  </si>
  <si>
    <t>CTE Admin, Curriculum Support, Non credit, Concurrent, Adult Ed and Dual enrollment supports</t>
  </si>
  <si>
    <t>Administratie Support</t>
  </si>
  <si>
    <t>CTE Dean and Nursing Manager</t>
  </si>
  <si>
    <t>Faculty Counseling and Nursing</t>
  </si>
  <si>
    <t>Nursing clinical faculty support and CTE Counseling</t>
  </si>
  <si>
    <t xml:space="preserve">    Current approved Salary encumbered</t>
  </si>
  <si>
    <t>Emergency Fund</t>
  </si>
  <si>
    <t>Needed to cover any unexpected payments or maintenance in CTE departments</t>
  </si>
  <si>
    <t>On Going / Critical</t>
  </si>
  <si>
    <t>N/RP</t>
  </si>
  <si>
    <t>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</si>
</sst>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31">
    <font>
      <sz val="12"/>
      <color theme="1"/>
      <name val="Calibri"/>
      <family val="2"/>
      <scheme val="minor"/>
    </font>
    <font>
      <sz val="11"/>
      <color theme="1"/>
      <name val="Calibri"/>
      <family val="2"/>
      <scheme val="minor"/>
    </font>
    <font>
      <b/>
      <sz val="12"/>
      <color indexed="8"/>
      <name val="Calibri"/>
      <family val="2"/>
    </font>
    <font>
      <sz val="10"/>
      <color indexed="8"/>
      <name val="Calibri"/>
      <family val="2"/>
    </font>
    <font>
      <b/>
      <sz val="10"/>
      <color indexed="8"/>
      <name val="Calibri"/>
      <family val="2"/>
    </font>
    <font>
      <b/>
      <u/>
      <sz val="10"/>
      <color indexed="8"/>
      <name val="Calibri"/>
      <family val="2"/>
    </font>
    <font>
      <b/>
      <sz val="10"/>
      <color indexed="10"/>
      <name val="Calibri"/>
      <family val="2"/>
    </font>
    <font>
      <b/>
      <sz val="9"/>
      <color indexed="8"/>
      <name val="Times New Roman"/>
      <family val="1"/>
    </font>
    <font>
      <b/>
      <sz val="12"/>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12"/>
      <color rgb="FF000000"/>
      <name val="Calibri"/>
      <family val="2"/>
      <scheme val="minor"/>
    </font>
    <font>
      <sz val="11"/>
      <color theme="1"/>
      <name val="Times New Roman"/>
      <family val="1"/>
    </font>
    <font>
      <b/>
      <sz val="11"/>
      <color indexed="8"/>
      <name val="Times New Roman"/>
      <family val="1"/>
    </font>
    <font>
      <b/>
      <u/>
      <sz val="11"/>
      <color indexed="8"/>
      <name val="Times New Roman"/>
      <family val="1"/>
    </font>
    <font>
      <sz val="11"/>
      <color indexed="8"/>
      <name val="Times New Roman"/>
      <family val="1"/>
    </font>
    <font>
      <b/>
      <sz val="11"/>
      <color theme="1"/>
      <name val="Times New Roman"/>
      <family val="1"/>
    </font>
    <font>
      <b/>
      <sz val="11"/>
      <color indexed="10"/>
      <name val="Times New Roman"/>
      <family val="1"/>
    </font>
    <font>
      <b/>
      <sz val="11"/>
      <name val="Times New Roman"/>
      <family val="1"/>
    </font>
    <font>
      <sz val="11"/>
      <name val="Times New Roman"/>
      <family val="1"/>
    </font>
    <font>
      <sz val="11"/>
      <color rgb="FF000000"/>
      <name val="Times New Roman"/>
      <family val="1"/>
    </font>
    <font>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FFFF00"/>
        <bgColor rgb="FF000000"/>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164" fontId="11" fillId="0" borderId="0" applyFont="0" applyFill="0" applyBorder="0" applyAlignment="0" applyProtection="0"/>
    <xf numFmtId="44" fontId="12" fillId="0" borderId="0" applyFont="0" applyFill="0" applyBorder="0" applyAlignment="0" applyProtection="0"/>
    <xf numFmtId="0" fontId="12" fillId="0" borderId="0"/>
    <xf numFmtId="0" fontId="11" fillId="0" borderId="0"/>
    <xf numFmtId="164" fontId="11" fillId="0" borderId="0" applyFont="0" applyFill="0" applyBorder="0" applyAlignment="0" applyProtection="0"/>
    <xf numFmtId="0" fontId="1" fillId="0" borderId="0"/>
    <xf numFmtId="164" fontId="11" fillId="0" borderId="0" applyFont="0" applyFill="0" applyBorder="0" applyAlignment="0" applyProtection="0"/>
  </cellStyleXfs>
  <cellXfs count="101">
    <xf numFmtId="0" fontId="0" fillId="0" borderId="0" xfId="0"/>
    <xf numFmtId="0" fontId="13" fillId="0" borderId="0" xfId="0" applyFont="1"/>
    <xf numFmtId="0" fontId="13" fillId="0" borderId="0" xfId="0" applyFont="1"/>
    <xf numFmtId="0" fontId="14" fillId="0" borderId="0" xfId="0" applyFont="1" applyAlignment="1">
      <alignment vertical="top" wrapText="1"/>
    </xf>
    <xf numFmtId="0" fontId="13" fillId="0" borderId="0" xfId="0" applyFont="1" applyAlignment="1">
      <alignment horizontal="center"/>
    </xf>
    <xf numFmtId="164" fontId="13" fillId="0" borderId="1" xfId="0" applyNumberFormat="1" applyFont="1" applyBorder="1"/>
    <xf numFmtId="0" fontId="14" fillId="0" borderId="2" xfId="0" applyFont="1" applyBorder="1" applyAlignment="1">
      <alignment horizontal="center" vertical="center" wrapText="1"/>
    </xf>
    <xf numFmtId="0" fontId="13" fillId="0" borderId="3" xfId="0" applyFont="1" applyBorder="1"/>
    <xf numFmtId="0" fontId="13" fillId="0" borderId="4" xfId="0" applyFont="1" applyBorder="1" applyAlignment="1">
      <alignment vertical="top" wrapText="1"/>
    </xf>
    <xf numFmtId="0" fontId="13" fillId="0" borderId="4" xfId="0" applyFont="1" applyBorder="1" applyAlignment="1">
      <alignment vertical="top"/>
    </xf>
    <xf numFmtId="0" fontId="13" fillId="0" borderId="2" xfId="0" applyFont="1" applyBorder="1"/>
    <xf numFmtId="0" fontId="14" fillId="0" borderId="0" xfId="0" applyFont="1" applyAlignment="1">
      <alignment horizontal="center" vertical="center" wrapText="1"/>
    </xf>
    <xf numFmtId="0" fontId="15" fillId="0" borderId="5" xfId="0" applyFont="1" applyBorder="1" applyAlignment="1">
      <alignment horizontal="center" vertical="center" wrapText="1"/>
    </xf>
    <xf numFmtId="0" fontId="14" fillId="0" borderId="6" xfId="0" applyFont="1" applyBorder="1" applyAlignment="1">
      <alignment horizontal="center" vertical="center" wrapText="1"/>
    </xf>
    <xf numFmtId="165" fontId="14" fillId="0" borderId="6"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3" fillId="0" borderId="8" xfId="0" applyFont="1" applyBorder="1" applyAlignment="1">
      <alignment horizontal="left" wrapText="1"/>
    </xf>
    <xf numFmtId="0" fontId="13" fillId="0" borderId="0" xfId="0" applyFont="1" applyAlignment="1">
      <alignment horizontal="left" wrapText="1"/>
    </xf>
    <xf numFmtId="0" fontId="14" fillId="2" borderId="2" xfId="0" applyFont="1" applyFill="1" applyBorder="1" applyAlignment="1">
      <alignment horizontal="center" vertical="center" wrapText="1"/>
    </xf>
    <xf numFmtId="0" fontId="13" fillId="2" borderId="2" xfId="0" applyFont="1" applyFill="1" applyBorder="1"/>
    <xf numFmtId="164" fontId="16" fillId="0" borderId="2" xfId="0" applyNumberFormat="1" applyFont="1" applyBorder="1" applyAlignment="1">
      <alignment horizontal="left" vertical="center"/>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4" fillId="0" borderId="12" xfId="0" applyFont="1" applyBorder="1" applyAlignment="1">
      <alignment horizontal="center" vertical="center" wrapText="1"/>
    </xf>
    <xf numFmtId="164" fontId="16" fillId="0" borderId="1" xfId="0" applyNumberFormat="1" applyFont="1" applyBorder="1" applyAlignment="1">
      <alignment horizontal="left" vertical="center"/>
    </xf>
    <xf numFmtId="0" fontId="13" fillId="0" borderId="13" xfId="0" applyFont="1" applyBorder="1"/>
    <xf numFmtId="0" fontId="17" fillId="0" borderId="14" xfId="0" applyFont="1" applyBorder="1" applyAlignment="1">
      <alignment horizontal="center" vertical="center" wrapText="1"/>
    </xf>
    <xf numFmtId="0" fontId="14" fillId="2" borderId="15" xfId="0" applyFont="1" applyFill="1" applyBorder="1" applyAlignment="1">
      <alignment horizontal="center" vertical="center" wrapText="1"/>
    </xf>
    <xf numFmtId="0" fontId="14" fillId="0" borderId="16" xfId="0" applyFont="1" applyBorder="1" applyAlignment="1">
      <alignment vertical="top" wrapText="1"/>
    </xf>
    <xf numFmtId="164" fontId="16" fillId="0" borderId="17" xfId="0" applyNumberFormat="1" applyFont="1" applyBorder="1" applyAlignment="1">
      <alignment horizontal="left" vertical="center"/>
    </xf>
    <xf numFmtId="164" fontId="16" fillId="0" borderId="18" xfId="0" applyNumberFormat="1" applyFont="1" applyBorder="1" applyAlignment="1">
      <alignment horizontal="left" vertical="center"/>
    </xf>
    <xf numFmtId="0" fontId="13" fillId="0" borderId="19" xfId="0" applyFont="1" applyBorder="1"/>
    <xf numFmtId="0" fontId="19"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0" borderId="2" xfId="0" applyFont="1" applyBorder="1" applyAlignment="1">
      <alignment vertical="top" wrapText="1"/>
    </xf>
    <xf numFmtId="0" fontId="13" fillId="0" borderId="0" xfId="0" applyFont="1" applyBorder="1" applyAlignment="1">
      <alignment horizontal="left" wrapText="1"/>
    </xf>
    <xf numFmtId="0" fontId="15" fillId="0" borderId="2" xfId="0" applyFont="1" applyBorder="1" applyAlignment="1">
      <alignment horizontal="center" vertical="center" wrapText="1"/>
    </xf>
    <xf numFmtId="165" fontId="14" fillId="0" borderId="12"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20" fillId="0" borderId="2" xfId="4" applyFont="1" applyBorder="1" applyAlignment="1">
      <alignment horizontal="center" vertical="center" wrapText="1"/>
    </xf>
    <xf numFmtId="0" fontId="13" fillId="0" borderId="4" xfId="0" applyFont="1" applyBorder="1" applyAlignment="1">
      <alignment horizontal="center" vertical="center"/>
    </xf>
    <xf numFmtId="164" fontId="13" fillId="0" borderId="12" xfId="0" applyNumberFormat="1" applyFont="1" applyBorder="1" applyAlignment="1">
      <alignment horizontal="center" vertical="center"/>
    </xf>
    <xf numFmtId="0" fontId="14" fillId="0" borderId="16" xfId="0" applyFont="1" applyBorder="1" applyAlignment="1">
      <alignment horizontal="center" vertical="center" wrapText="1"/>
    </xf>
    <xf numFmtId="0" fontId="21" fillId="0" borderId="0" xfId="0" applyFont="1" applyAlignment="1">
      <alignment vertical="center"/>
    </xf>
    <xf numFmtId="0" fontId="21" fillId="0" borderId="0" xfId="0" applyFont="1" applyAlignment="1">
      <alignment vertical="center" wrapText="1"/>
    </xf>
    <xf numFmtId="0" fontId="25" fillId="5"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164" fontId="25" fillId="5" borderId="2" xfId="1" applyFont="1" applyFill="1" applyBorder="1" applyAlignment="1">
      <alignment vertical="center"/>
    </xf>
    <xf numFmtId="0" fontId="25" fillId="2" borderId="2" xfId="0" applyFont="1" applyFill="1" applyBorder="1" applyAlignment="1">
      <alignment horizontal="center" vertical="center" wrapText="1"/>
    </xf>
    <xf numFmtId="0" fontId="29" fillId="0" borderId="2" xfId="0" applyFont="1" applyBorder="1" applyAlignment="1">
      <alignment horizontal="left" vertical="center" wrapText="1"/>
    </xf>
    <xf numFmtId="0" fontId="21" fillId="0" borderId="2" xfId="0" applyFont="1" applyBorder="1" applyAlignment="1">
      <alignment horizontal="center" vertical="center"/>
    </xf>
    <xf numFmtId="164" fontId="21" fillId="0" borderId="2" xfId="1" applyFont="1" applyBorder="1" applyAlignment="1">
      <alignment vertical="center"/>
    </xf>
    <xf numFmtId="164" fontId="21" fillId="0" borderId="2" xfId="1" applyFont="1" applyFill="1" applyBorder="1" applyAlignment="1">
      <alignment vertical="center"/>
    </xf>
    <xf numFmtId="164" fontId="25" fillId="0" borderId="2" xfId="0" applyNumberFormat="1" applyFont="1" applyBorder="1" applyAlignment="1">
      <alignment vertical="center"/>
    </xf>
    <xf numFmtId="0" fontId="21" fillId="2" borderId="2" xfId="0" applyFont="1" applyFill="1" applyBorder="1" applyAlignment="1">
      <alignment horizontal="center" vertical="center"/>
    </xf>
    <xf numFmtId="0" fontId="21" fillId="0" borderId="2" xfId="0" applyFont="1" applyBorder="1" applyAlignment="1">
      <alignment vertical="center" wrapText="1"/>
    </xf>
    <xf numFmtId="0" fontId="21" fillId="2" borderId="2" xfId="0" applyFont="1" applyFill="1" applyBorder="1" applyAlignment="1">
      <alignment vertical="center"/>
    </xf>
    <xf numFmtId="0" fontId="25" fillId="0" borderId="2" xfId="0" applyFont="1" applyBorder="1" applyAlignment="1">
      <alignment vertical="center" wrapText="1"/>
    </xf>
    <xf numFmtId="0" fontId="21" fillId="0" borderId="0" xfId="0" applyFont="1" applyAlignment="1">
      <alignment horizontal="center" vertical="center"/>
    </xf>
    <xf numFmtId="0" fontId="29" fillId="0" borderId="2" xfId="0" applyFont="1" applyBorder="1" applyAlignment="1">
      <alignment vertical="center" wrapText="1"/>
    </xf>
    <xf numFmtId="164" fontId="25" fillId="4" borderId="2" xfId="0" applyNumberFormat="1" applyFont="1" applyFill="1" applyBorder="1" applyAlignment="1">
      <alignment vertical="center"/>
    </xf>
    <xf numFmtId="0" fontId="21" fillId="0" borderId="2" xfId="0" applyFont="1" applyBorder="1" applyAlignment="1">
      <alignment vertical="center"/>
    </xf>
    <xf numFmtId="0" fontId="27" fillId="5" borderId="2" xfId="0" applyFont="1" applyFill="1" applyBorder="1" applyAlignment="1">
      <alignment vertical="center" wrapText="1"/>
    </xf>
    <xf numFmtId="164" fontId="21" fillId="0" borderId="2" xfId="5" applyFont="1" applyFill="1" applyBorder="1" applyAlignment="1">
      <alignment vertical="center" wrapText="1"/>
    </xf>
    <xf numFmtId="0" fontId="27" fillId="5" borderId="2" xfId="0" applyFont="1" applyFill="1" applyBorder="1" applyAlignment="1">
      <alignment horizontal="left" vertical="center" wrapText="1"/>
    </xf>
    <xf numFmtId="0" fontId="21" fillId="0" borderId="0" xfId="0" applyFont="1" applyAlignment="1">
      <alignment horizontal="left" vertical="center"/>
    </xf>
    <xf numFmtId="0" fontId="21" fillId="0" borderId="2" xfId="0" applyFont="1" applyFill="1" applyBorder="1" applyAlignment="1">
      <alignment horizontal="center" vertical="center"/>
    </xf>
    <xf numFmtId="0" fontId="29" fillId="0" borderId="2" xfId="0" applyFont="1" applyBorder="1" applyAlignment="1">
      <alignment horizontal="center" vertical="center" wrapText="1"/>
    </xf>
    <xf numFmtId="0" fontId="28" fillId="7" borderId="2" xfId="0" applyFont="1" applyFill="1" applyBorder="1" applyAlignment="1">
      <alignment horizontal="center" vertical="center" wrapText="1"/>
    </xf>
    <xf numFmtId="0" fontId="30" fillId="0" borderId="2" xfId="0" applyFont="1" applyBorder="1" applyAlignment="1">
      <alignment horizontal="center" vertical="center"/>
    </xf>
    <xf numFmtId="8" fontId="29" fillId="0" borderId="2" xfId="0" applyNumberFormat="1" applyFont="1" applyBorder="1" applyAlignment="1">
      <alignment vertical="center"/>
    </xf>
    <xf numFmtId="8" fontId="29" fillId="7" borderId="2" xfId="0" applyNumberFormat="1" applyFont="1" applyFill="1" applyBorder="1" applyAlignment="1">
      <alignment vertical="center" wrapText="1"/>
    </xf>
    <xf numFmtId="0" fontId="28" fillId="8"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30" fillId="0" borderId="2" xfId="0" applyFont="1" applyFill="1" applyBorder="1" applyAlignment="1">
      <alignment horizontal="center" vertical="center"/>
    </xf>
    <xf numFmtId="0" fontId="29" fillId="0" borderId="2" xfId="0" applyFont="1" applyFill="1" applyBorder="1" applyAlignment="1">
      <alignment vertical="center" wrapText="1"/>
    </xf>
    <xf numFmtId="164" fontId="25" fillId="4" borderId="2" xfId="1" applyFont="1" applyFill="1" applyBorder="1" applyAlignment="1">
      <alignment horizontal="right" vertical="center" wrapText="1"/>
    </xf>
    <xf numFmtId="0" fontId="25" fillId="2" borderId="2" xfId="0" applyFont="1" applyFill="1" applyBorder="1" applyAlignment="1">
      <alignment horizontal="center" vertical="center"/>
    </xf>
    <xf numFmtId="0" fontId="21" fillId="0" borderId="0" xfId="0" applyFont="1" applyAlignment="1">
      <alignment horizontal="center" vertical="center"/>
    </xf>
    <xf numFmtId="0" fontId="22" fillId="4" borderId="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1" fillId="0" borderId="23" xfId="0" applyFont="1" applyBorder="1" applyAlignment="1">
      <alignment horizontal="left" vertical="center" wrapText="1"/>
    </xf>
    <xf numFmtId="0" fontId="25" fillId="4"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13" fillId="0" borderId="0" xfId="0" applyFont="1" applyAlignment="1">
      <alignment horizontal="center"/>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3" fillId="0" borderId="24" xfId="0" applyFont="1" applyBorder="1" applyAlignment="1">
      <alignment horizontal="center" wrapText="1"/>
    </xf>
    <xf numFmtId="0" fontId="13" fillId="0" borderId="25" xfId="0" applyFont="1" applyBorder="1" applyAlignment="1">
      <alignment horizontal="center" wrapText="1"/>
    </xf>
  </cellXfs>
  <cellStyles count="8">
    <cellStyle name="Currency" xfId="1" builtinId="4"/>
    <cellStyle name="Currency 2" xfId="2" xr:uid="{00000000-0005-0000-0000-000001000000}"/>
    <cellStyle name="Currency 3 2" xfId="7" xr:uid="{00000000-0005-0000-0000-000002000000}"/>
    <cellStyle name="Currency 5" xfId="5" xr:uid="{00000000-0005-0000-0000-000003000000}"/>
    <cellStyle name="Normal" xfId="0" builtinId="0"/>
    <cellStyle name="Normal 2" xfId="6" xr:uid="{00000000-0005-0000-0000-000005000000}"/>
    <cellStyle name="Normal 4" xfId="3" xr:uid="{00000000-0005-0000-0000-000006000000}"/>
    <cellStyle name="Normal 6" xfId="4" xr:uid="{00000000-0005-0000-0000-000007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zoomScale="76" zoomScaleNormal="76" workbookViewId="0">
      <selection activeCell="A20" sqref="A20:M20"/>
    </sheetView>
  </sheetViews>
  <sheetFormatPr baseColWidth="10" defaultColWidth="11.1640625" defaultRowHeight="14"/>
  <cols>
    <col min="1" max="1" width="11.1640625" style="44" customWidth="1"/>
    <col min="2" max="2" width="15.83203125" style="44" customWidth="1"/>
    <col min="3" max="3" width="13" style="66" customWidth="1"/>
    <col min="4" max="4" width="22.6640625" style="44" customWidth="1"/>
    <col min="5" max="5" width="46.5" style="44" customWidth="1"/>
    <col min="6" max="7" width="11.1640625" style="59" customWidth="1"/>
    <col min="8" max="8" width="10.1640625" style="59" customWidth="1"/>
    <col min="9" max="9" width="13.1640625" style="44" customWidth="1"/>
    <col min="10" max="10" width="11.1640625" style="44" customWidth="1"/>
    <col min="11" max="11" width="13.6640625" style="44" customWidth="1"/>
    <col min="12" max="12" width="12.1640625" style="44" customWidth="1"/>
    <col min="13" max="13" width="11.1640625" style="44" customWidth="1"/>
    <col min="14" max="14" width="14.6640625" style="44" customWidth="1"/>
    <col min="15" max="19" width="11.1640625" style="44" customWidth="1"/>
    <col min="20" max="20" width="31.1640625" style="45" customWidth="1"/>
    <col min="21" max="16384" width="11.1640625" style="44"/>
  </cols>
  <sheetData>
    <row r="1" spans="1:20">
      <c r="B1" s="81" t="s">
        <v>0</v>
      </c>
      <c r="C1" s="81"/>
      <c r="D1" s="81"/>
      <c r="E1" s="81"/>
      <c r="F1" s="81"/>
      <c r="G1" s="81"/>
      <c r="H1" s="81"/>
      <c r="I1" s="81"/>
      <c r="J1" s="81"/>
      <c r="K1" s="81"/>
      <c r="L1" s="81"/>
      <c r="M1" s="81"/>
      <c r="N1" s="81"/>
      <c r="O1" s="59"/>
      <c r="P1" s="59"/>
      <c r="Q1" s="59"/>
      <c r="R1" s="59"/>
    </row>
    <row r="2" spans="1:20">
      <c r="B2" s="82" t="s">
        <v>37</v>
      </c>
      <c r="C2" s="83"/>
      <c r="D2" s="84"/>
      <c r="E2" s="84"/>
      <c r="F2" s="84"/>
      <c r="G2" s="84"/>
      <c r="H2" s="84"/>
      <c r="I2" s="84"/>
      <c r="J2" s="84"/>
      <c r="K2" s="84"/>
      <c r="L2" s="84"/>
      <c r="M2" s="84"/>
      <c r="N2" s="84"/>
      <c r="O2" s="84"/>
      <c r="P2" s="84"/>
      <c r="Q2" s="84"/>
      <c r="R2" s="85"/>
    </row>
    <row r="3" spans="1:20" ht="94.5" customHeight="1">
      <c r="B3" s="86" t="s">
        <v>38</v>
      </c>
      <c r="C3" s="87"/>
      <c r="D3" s="88"/>
      <c r="E3" s="88"/>
      <c r="F3" s="88"/>
      <c r="G3" s="88"/>
      <c r="H3" s="88"/>
      <c r="I3" s="88"/>
      <c r="J3" s="88"/>
      <c r="K3" s="88"/>
      <c r="L3" s="88"/>
      <c r="M3" s="88"/>
      <c r="N3" s="88"/>
      <c r="O3" s="88"/>
      <c r="P3" s="88"/>
      <c r="Q3" s="88"/>
      <c r="R3" s="88"/>
    </row>
    <row r="4" spans="1:20" ht="21.5" customHeight="1">
      <c r="A4" s="89"/>
      <c r="B4" s="89"/>
      <c r="C4" s="89"/>
      <c r="D4" s="89"/>
      <c r="E4" s="89"/>
      <c r="F4" s="89"/>
      <c r="G4" s="89"/>
      <c r="H4" s="89"/>
      <c r="I4" s="89"/>
      <c r="J4" s="89"/>
      <c r="K4" s="89"/>
      <c r="L4" s="89"/>
      <c r="M4" s="89"/>
      <c r="N4" s="89"/>
      <c r="O4" s="90" t="s">
        <v>11</v>
      </c>
      <c r="P4" s="90"/>
      <c r="Q4" s="90"/>
      <c r="R4" s="90"/>
      <c r="S4" s="90"/>
      <c r="T4" s="80" t="s">
        <v>20</v>
      </c>
    </row>
    <row r="5" spans="1:20" ht="135">
      <c r="A5" s="46" t="s">
        <v>22</v>
      </c>
      <c r="B5" s="63" t="s">
        <v>26</v>
      </c>
      <c r="C5" s="65" t="s">
        <v>39</v>
      </c>
      <c r="D5" s="47" t="s">
        <v>24</v>
      </c>
      <c r="E5" s="47" t="s">
        <v>29</v>
      </c>
      <c r="F5" s="46" t="s">
        <v>5</v>
      </c>
      <c r="G5" s="46" t="s">
        <v>4</v>
      </c>
      <c r="H5" s="46" t="s">
        <v>6</v>
      </c>
      <c r="I5" s="46" t="s">
        <v>1</v>
      </c>
      <c r="J5" s="46" t="s">
        <v>23</v>
      </c>
      <c r="K5" s="48" t="s">
        <v>15</v>
      </c>
      <c r="L5" s="46" t="s">
        <v>36</v>
      </c>
      <c r="M5" s="46" t="s">
        <v>16</v>
      </c>
      <c r="N5" s="46" t="s">
        <v>3</v>
      </c>
      <c r="O5" s="49" t="s">
        <v>8</v>
      </c>
      <c r="P5" s="49" t="s">
        <v>9</v>
      </c>
      <c r="Q5" s="49" t="s">
        <v>18</v>
      </c>
      <c r="R5" s="49" t="s">
        <v>10</v>
      </c>
      <c r="S5" s="49" t="s">
        <v>19</v>
      </c>
      <c r="T5" s="80"/>
    </row>
    <row r="6" spans="1:20" ht="89" customHeight="1">
      <c r="A6" s="68" t="s">
        <v>43</v>
      </c>
      <c r="B6" s="73" t="s">
        <v>75</v>
      </c>
      <c r="C6" s="69" t="s">
        <v>41</v>
      </c>
      <c r="D6" s="50" t="s">
        <v>66</v>
      </c>
      <c r="E6" s="50" t="s">
        <v>67</v>
      </c>
      <c r="F6" s="70" t="s">
        <v>34</v>
      </c>
      <c r="G6" s="70" t="s">
        <v>76</v>
      </c>
      <c r="H6" s="71"/>
      <c r="I6" s="64">
        <v>470000</v>
      </c>
      <c r="J6" s="51">
        <v>1</v>
      </c>
      <c r="K6" s="52">
        <f t="shared" ref="K6" si="0">I6*J6</f>
        <v>470000</v>
      </c>
      <c r="L6" s="52"/>
      <c r="M6" s="53">
        <v>0</v>
      </c>
      <c r="N6" s="54">
        <f t="shared" ref="N6" si="1">K6+L6+M6</f>
        <v>470000</v>
      </c>
      <c r="O6" s="55"/>
      <c r="P6" s="55"/>
      <c r="Q6" s="55"/>
      <c r="R6" s="55"/>
      <c r="S6" s="57"/>
      <c r="T6" s="56" t="s">
        <v>72</v>
      </c>
    </row>
    <row r="7" spans="1:20" ht="89" customHeight="1">
      <c r="A7" s="68" t="s">
        <v>43</v>
      </c>
      <c r="B7" s="73" t="s">
        <v>75</v>
      </c>
      <c r="C7" s="69" t="s">
        <v>41</v>
      </c>
      <c r="D7" s="50" t="s">
        <v>68</v>
      </c>
      <c r="E7" s="50" t="s">
        <v>69</v>
      </c>
      <c r="F7" s="70" t="s">
        <v>34</v>
      </c>
      <c r="G7" s="70" t="s">
        <v>76</v>
      </c>
      <c r="H7" s="71"/>
      <c r="I7" s="64">
        <v>375000</v>
      </c>
      <c r="J7" s="51">
        <v>1</v>
      </c>
      <c r="K7" s="52">
        <f t="shared" ref="K7:K8" si="2">I7*J7</f>
        <v>375000</v>
      </c>
      <c r="L7" s="52"/>
      <c r="M7" s="53">
        <v>0</v>
      </c>
      <c r="N7" s="54">
        <f t="shared" ref="N7:N8" si="3">K7+L7+M7</f>
        <v>375000</v>
      </c>
      <c r="O7" s="55"/>
      <c r="P7" s="55"/>
      <c r="Q7" s="55"/>
      <c r="R7" s="55"/>
      <c r="S7" s="57"/>
      <c r="T7" s="56" t="s">
        <v>72</v>
      </c>
    </row>
    <row r="8" spans="1:20" ht="89" customHeight="1">
      <c r="A8" s="68" t="s">
        <v>43</v>
      </c>
      <c r="B8" s="73" t="s">
        <v>75</v>
      </c>
      <c r="C8" s="69" t="s">
        <v>41</v>
      </c>
      <c r="D8" s="50" t="s">
        <v>70</v>
      </c>
      <c r="E8" s="50" t="s">
        <v>71</v>
      </c>
      <c r="F8" s="70" t="s">
        <v>34</v>
      </c>
      <c r="G8" s="70" t="s">
        <v>76</v>
      </c>
      <c r="H8" s="71"/>
      <c r="I8" s="64">
        <v>549000</v>
      </c>
      <c r="J8" s="51">
        <v>1</v>
      </c>
      <c r="K8" s="52">
        <f t="shared" si="2"/>
        <v>549000</v>
      </c>
      <c r="L8" s="52"/>
      <c r="M8" s="53">
        <v>0</v>
      </c>
      <c r="N8" s="54">
        <f t="shared" si="3"/>
        <v>549000</v>
      </c>
      <c r="O8" s="55"/>
      <c r="P8" s="55"/>
      <c r="Q8" s="55"/>
      <c r="R8" s="55"/>
      <c r="S8" s="57"/>
      <c r="T8" s="56" t="s">
        <v>72</v>
      </c>
    </row>
    <row r="9" spans="1:20" ht="89" customHeight="1">
      <c r="A9" s="68" t="s">
        <v>43</v>
      </c>
      <c r="B9" s="73" t="s">
        <v>75</v>
      </c>
      <c r="C9" s="69" t="s">
        <v>46</v>
      </c>
      <c r="D9" s="60" t="s">
        <v>47</v>
      </c>
      <c r="E9" s="50" t="s">
        <v>48</v>
      </c>
      <c r="F9" s="70" t="s">
        <v>34</v>
      </c>
      <c r="G9" s="70" t="s">
        <v>76</v>
      </c>
      <c r="H9" s="71"/>
      <c r="I9" s="71">
        <v>17000</v>
      </c>
      <c r="J9" s="51">
        <v>1</v>
      </c>
      <c r="K9" s="71">
        <v>17000</v>
      </c>
      <c r="L9" s="52"/>
      <c r="M9" s="53">
        <v>0</v>
      </c>
      <c r="N9" s="54">
        <f t="shared" ref="N9:N10" si="4">K9+L9+M9</f>
        <v>17000</v>
      </c>
      <c r="O9" s="55"/>
      <c r="P9" s="55"/>
      <c r="Q9" s="55"/>
      <c r="R9" s="55"/>
      <c r="S9" s="57"/>
      <c r="T9" s="56"/>
    </row>
    <row r="10" spans="1:20" ht="89" customHeight="1">
      <c r="A10" s="68" t="s">
        <v>43</v>
      </c>
      <c r="B10" s="73" t="s">
        <v>75</v>
      </c>
      <c r="C10" s="69" t="s">
        <v>40</v>
      </c>
      <c r="D10" s="60" t="s">
        <v>73</v>
      </c>
      <c r="E10" s="50" t="s">
        <v>74</v>
      </c>
      <c r="F10" s="70" t="s">
        <v>34</v>
      </c>
      <c r="G10" s="70" t="s">
        <v>76</v>
      </c>
      <c r="H10" s="71"/>
      <c r="I10" s="71">
        <v>100000</v>
      </c>
      <c r="J10" s="51">
        <v>1</v>
      </c>
      <c r="K10" s="71">
        <v>100000</v>
      </c>
      <c r="L10" s="52"/>
      <c r="M10" s="53">
        <v>0</v>
      </c>
      <c r="N10" s="54">
        <f t="shared" si="4"/>
        <v>100000</v>
      </c>
      <c r="O10" s="55"/>
      <c r="P10" s="55"/>
      <c r="Q10" s="55"/>
      <c r="R10" s="55"/>
      <c r="S10" s="57"/>
      <c r="T10" s="56"/>
    </row>
    <row r="11" spans="1:20" ht="89" customHeight="1">
      <c r="A11" s="68" t="s">
        <v>43</v>
      </c>
      <c r="B11" s="69" t="s">
        <v>30</v>
      </c>
      <c r="C11" s="69" t="s">
        <v>40</v>
      </c>
      <c r="D11" s="60" t="s">
        <v>49</v>
      </c>
      <c r="E11" s="50" t="s">
        <v>50</v>
      </c>
      <c r="F11" s="70" t="s">
        <v>34</v>
      </c>
      <c r="G11" s="70" t="s">
        <v>76</v>
      </c>
      <c r="H11" s="71"/>
      <c r="I11" s="71">
        <v>50000</v>
      </c>
      <c r="J11" s="51">
        <v>1</v>
      </c>
      <c r="K11" s="71">
        <v>50000</v>
      </c>
      <c r="L11" s="52">
        <f t="shared" ref="L11:L19" si="5">K11*0.09125</f>
        <v>4562.5</v>
      </c>
      <c r="M11" s="53">
        <v>0</v>
      </c>
      <c r="N11" s="54">
        <f t="shared" ref="N11" si="6">K11+L11+M11</f>
        <v>54562.5</v>
      </c>
      <c r="O11" s="55"/>
      <c r="P11" s="55"/>
      <c r="Q11" s="55"/>
      <c r="R11" s="55"/>
      <c r="S11" s="57"/>
      <c r="T11" s="56"/>
    </row>
    <row r="12" spans="1:20" ht="89" customHeight="1">
      <c r="A12" s="68" t="s">
        <v>43</v>
      </c>
      <c r="B12" s="69" t="s">
        <v>30</v>
      </c>
      <c r="C12" s="69" t="s">
        <v>40</v>
      </c>
      <c r="D12" s="60" t="s">
        <v>51</v>
      </c>
      <c r="E12" s="50" t="s">
        <v>52</v>
      </c>
      <c r="F12" s="70" t="s">
        <v>34</v>
      </c>
      <c r="G12" s="70" t="s">
        <v>76</v>
      </c>
      <c r="H12" s="71"/>
      <c r="I12" s="71">
        <v>12000</v>
      </c>
      <c r="J12" s="51">
        <v>1</v>
      </c>
      <c r="K12" s="71">
        <v>12000</v>
      </c>
      <c r="L12" s="52"/>
      <c r="M12" s="53">
        <v>0</v>
      </c>
      <c r="N12" s="54">
        <f t="shared" ref="N12:N19" si="7">K12+L12+M12</f>
        <v>12000</v>
      </c>
      <c r="O12" s="55"/>
      <c r="P12" s="55"/>
      <c r="Q12" s="55"/>
      <c r="R12" s="55"/>
      <c r="S12" s="57"/>
      <c r="T12" s="56"/>
    </row>
    <row r="13" spans="1:20" ht="89" customHeight="1">
      <c r="A13" s="68" t="s">
        <v>43</v>
      </c>
      <c r="B13" s="69" t="s">
        <v>30</v>
      </c>
      <c r="C13" s="69" t="s">
        <v>40</v>
      </c>
      <c r="D13" s="60" t="s">
        <v>53</v>
      </c>
      <c r="E13" s="50" t="s">
        <v>54</v>
      </c>
      <c r="F13" s="70" t="s">
        <v>34</v>
      </c>
      <c r="G13" s="70" t="s">
        <v>33</v>
      </c>
      <c r="H13" s="71"/>
      <c r="I13" s="71">
        <v>75000</v>
      </c>
      <c r="J13" s="51">
        <v>1</v>
      </c>
      <c r="K13" s="71">
        <v>75000</v>
      </c>
      <c r="L13" s="52"/>
      <c r="M13" s="53">
        <v>0</v>
      </c>
      <c r="N13" s="54">
        <f t="shared" si="7"/>
        <v>75000</v>
      </c>
      <c r="O13" s="55"/>
      <c r="P13" s="55"/>
      <c r="Q13" s="55"/>
      <c r="R13" s="55"/>
      <c r="S13" s="57"/>
      <c r="T13" s="56"/>
    </row>
    <row r="14" spans="1:20" ht="89" customHeight="1">
      <c r="A14" s="68" t="s">
        <v>43</v>
      </c>
      <c r="B14" s="69" t="s">
        <v>32</v>
      </c>
      <c r="C14" s="69" t="s">
        <v>55</v>
      </c>
      <c r="D14" s="50" t="s">
        <v>56</v>
      </c>
      <c r="E14" s="50" t="s">
        <v>57</v>
      </c>
      <c r="F14" s="70" t="s">
        <v>34</v>
      </c>
      <c r="G14" s="70" t="s">
        <v>77</v>
      </c>
      <c r="H14" s="72"/>
      <c r="I14" s="72">
        <v>2300</v>
      </c>
      <c r="J14" s="51">
        <v>1</v>
      </c>
      <c r="K14" s="72">
        <v>2300</v>
      </c>
      <c r="L14" s="52"/>
      <c r="M14" s="53">
        <v>0</v>
      </c>
      <c r="N14" s="54">
        <f t="shared" si="7"/>
        <v>2300</v>
      </c>
      <c r="O14" s="55"/>
      <c r="P14" s="55"/>
      <c r="Q14" s="55"/>
      <c r="R14" s="55"/>
      <c r="S14" s="57"/>
      <c r="T14" s="56"/>
    </row>
    <row r="15" spans="1:20" ht="89" customHeight="1">
      <c r="A15" s="68" t="s">
        <v>43</v>
      </c>
      <c r="B15" s="69" t="s">
        <v>32</v>
      </c>
      <c r="C15" s="69" t="s">
        <v>31</v>
      </c>
      <c r="D15" s="50" t="s">
        <v>44</v>
      </c>
      <c r="E15" s="50" t="s">
        <v>45</v>
      </c>
      <c r="F15" s="70" t="s">
        <v>34</v>
      </c>
      <c r="G15" s="70" t="s">
        <v>33</v>
      </c>
      <c r="H15" s="71"/>
      <c r="I15" s="64">
        <v>500</v>
      </c>
      <c r="J15" s="51">
        <v>1</v>
      </c>
      <c r="K15" s="52">
        <f t="shared" ref="K15" si="8">I15*J15</f>
        <v>500</v>
      </c>
      <c r="L15" s="52">
        <f t="shared" si="5"/>
        <v>45.625</v>
      </c>
      <c r="M15" s="53">
        <v>0</v>
      </c>
      <c r="N15" s="54">
        <f t="shared" si="7"/>
        <v>545.625</v>
      </c>
      <c r="O15" s="55"/>
      <c r="P15" s="55"/>
      <c r="Q15" s="55"/>
      <c r="R15" s="55"/>
      <c r="S15" s="57"/>
      <c r="T15" s="56"/>
    </row>
    <row r="16" spans="1:20" ht="89" customHeight="1">
      <c r="A16" s="68" t="s">
        <v>43</v>
      </c>
      <c r="B16" s="69" t="s">
        <v>32</v>
      </c>
      <c r="C16" s="69" t="s">
        <v>40</v>
      </c>
      <c r="D16" s="60" t="s">
        <v>58</v>
      </c>
      <c r="E16" s="50" t="s">
        <v>59</v>
      </c>
      <c r="F16" s="70" t="s">
        <v>34</v>
      </c>
      <c r="G16" s="70" t="s">
        <v>33</v>
      </c>
      <c r="H16" s="71"/>
      <c r="I16" s="64"/>
      <c r="J16" s="51">
        <v>1</v>
      </c>
      <c r="K16" s="71">
        <v>100</v>
      </c>
      <c r="L16" s="52"/>
      <c r="M16" s="53">
        <v>0</v>
      </c>
      <c r="N16" s="54">
        <f t="shared" si="7"/>
        <v>100</v>
      </c>
      <c r="O16" s="55"/>
      <c r="P16" s="55"/>
      <c r="Q16" s="55"/>
      <c r="R16" s="55"/>
      <c r="S16" s="57"/>
      <c r="T16" s="56"/>
    </row>
    <row r="17" spans="1:20" ht="89" customHeight="1">
      <c r="A17" s="74" t="s">
        <v>43</v>
      </c>
      <c r="B17" s="75" t="s">
        <v>32</v>
      </c>
      <c r="C17" s="75" t="s">
        <v>41</v>
      </c>
      <c r="D17" s="76" t="s">
        <v>60</v>
      </c>
      <c r="E17" s="76" t="s">
        <v>61</v>
      </c>
      <c r="F17" s="77" t="s">
        <v>34</v>
      </c>
      <c r="G17" s="77" t="s">
        <v>33</v>
      </c>
      <c r="H17" s="78"/>
      <c r="I17" s="64"/>
      <c r="J17" s="67">
        <v>12</v>
      </c>
      <c r="K17" s="78">
        <v>10000</v>
      </c>
      <c r="L17" s="53"/>
      <c r="M17" s="53">
        <v>0</v>
      </c>
      <c r="N17" s="54">
        <f t="shared" si="7"/>
        <v>10000</v>
      </c>
      <c r="O17" s="55"/>
      <c r="P17" s="55"/>
      <c r="Q17" s="55"/>
      <c r="R17" s="55"/>
      <c r="S17" s="57"/>
      <c r="T17" s="56"/>
    </row>
    <row r="18" spans="1:20" ht="89" customHeight="1">
      <c r="A18" s="68" t="s">
        <v>43</v>
      </c>
      <c r="B18" s="69" t="s">
        <v>32</v>
      </c>
      <c r="C18" s="69" t="s">
        <v>40</v>
      </c>
      <c r="D18" s="60" t="s">
        <v>62</v>
      </c>
      <c r="E18" s="50" t="s">
        <v>63</v>
      </c>
      <c r="F18" s="70" t="s">
        <v>34</v>
      </c>
      <c r="G18" s="70" t="s">
        <v>33</v>
      </c>
      <c r="H18" s="71"/>
      <c r="I18" s="64"/>
      <c r="J18" s="51">
        <v>1</v>
      </c>
      <c r="K18" s="71">
        <v>2000</v>
      </c>
      <c r="L18" s="52"/>
      <c r="M18" s="53">
        <v>0</v>
      </c>
      <c r="N18" s="54">
        <f t="shared" si="7"/>
        <v>2000</v>
      </c>
      <c r="O18" s="55"/>
      <c r="P18" s="55"/>
      <c r="Q18" s="55"/>
      <c r="R18" s="55"/>
      <c r="S18" s="57"/>
      <c r="T18" s="56"/>
    </row>
    <row r="19" spans="1:20" ht="89" customHeight="1">
      <c r="A19" s="68" t="s">
        <v>43</v>
      </c>
      <c r="B19" s="69" t="s">
        <v>32</v>
      </c>
      <c r="C19" s="69" t="s">
        <v>40</v>
      </c>
      <c r="D19" s="60" t="s">
        <v>64</v>
      </c>
      <c r="E19" s="50" t="s">
        <v>65</v>
      </c>
      <c r="F19" s="70" t="s">
        <v>34</v>
      </c>
      <c r="G19" s="70" t="s">
        <v>33</v>
      </c>
      <c r="H19" s="71"/>
      <c r="I19" s="64"/>
      <c r="J19" s="51">
        <v>1</v>
      </c>
      <c r="K19" s="71">
        <v>2000</v>
      </c>
      <c r="L19" s="52">
        <f t="shared" si="5"/>
        <v>182.5</v>
      </c>
      <c r="M19" s="53">
        <v>0</v>
      </c>
      <c r="N19" s="54">
        <f t="shared" si="7"/>
        <v>2182.5</v>
      </c>
      <c r="O19" s="55"/>
      <c r="P19" s="55"/>
      <c r="Q19" s="55"/>
      <c r="R19" s="55"/>
      <c r="S19" s="57"/>
      <c r="T19" s="56"/>
    </row>
    <row r="20" spans="1:20" ht="32" customHeight="1">
      <c r="A20" s="79" t="s">
        <v>42</v>
      </c>
      <c r="B20" s="79"/>
      <c r="C20" s="79"/>
      <c r="D20" s="79"/>
      <c r="E20" s="79"/>
      <c r="F20" s="79"/>
      <c r="G20" s="79"/>
      <c r="H20" s="79"/>
      <c r="I20" s="79"/>
      <c r="J20" s="79"/>
      <c r="K20" s="79"/>
      <c r="L20" s="79"/>
      <c r="M20" s="79"/>
      <c r="N20" s="61">
        <f>SUM(N6:N19)</f>
        <v>1669690.625</v>
      </c>
      <c r="O20" s="51"/>
      <c r="P20" s="51"/>
      <c r="Q20" s="51"/>
      <c r="R20" s="51"/>
      <c r="S20" s="62"/>
      <c r="T20" s="58"/>
    </row>
  </sheetData>
  <mergeCells count="7">
    <mergeCell ref="A20:M20"/>
    <mergeCell ref="T4:T5"/>
    <mergeCell ref="B1:N1"/>
    <mergeCell ref="B2:R2"/>
    <mergeCell ref="B3:R3"/>
    <mergeCell ref="A4:N4"/>
    <mergeCell ref="O4:S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4" workbookViewId="0">
      <selection activeCell="D9" sqref="D9"/>
    </sheetView>
  </sheetViews>
  <sheetFormatPr baseColWidth="10" defaultColWidth="8.6640625" defaultRowHeight="14"/>
  <cols>
    <col min="1" max="1" width="8.6640625" style="1" customWidth="1"/>
    <col min="2" max="2" width="9.6640625" style="1" customWidth="1"/>
    <col min="3" max="3" width="9.6640625" style="2" customWidth="1"/>
    <col min="4" max="4" width="31" style="1" customWidth="1"/>
    <col min="5" max="5" width="31" style="2" customWidth="1"/>
    <col min="6" max="6" width="8.1640625" style="1" customWidth="1"/>
    <col min="7" max="7" width="9.6640625" style="1" customWidth="1"/>
    <col min="8" max="8" width="8.1640625" style="1" customWidth="1"/>
    <col min="9" max="9" width="9" style="1" customWidth="1"/>
    <col min="10" max="10" width="6" style="1" customWidth="1"/>
    <col min="11" max="11" width="8.1640625" style="1" customWidth="1"/>
    <col min="12" max="13" width="8.1640625" style="2" customWidth="1"/>
    <col min="14" max="14" width="10.6640625" style="1" customWidth="1"/>
    <col min="15" max="18" width="8.6640625" style="4" customWidth="1"/>
    <col min="19" max="19" width="12.1640625" style="1" bestFit="1" customWidth="1"/>
    <col min="20" max="20" width="16.1640625" style="1" customWidth="1"/>
    <col min="21" max="16384" width="8.6640625" style="1"/>
  </cols>
  <sheetData>
    <row r="1" spans="1:20">
      <c r="B1" s="91" t="s">
        <v>0</v>
      </c>
      <c r="C1" s="91"/>
      <c r="D1" s="91"/>
      <c r="E1" s="91"/>
      <c r="F1" s="91"/>
      <c r="G1" s="91"/>
      <c r="H1" s="91"/>
      <c r="I1" s="91"/>
      <c r="J1" s="91"/>
      <c r="K1" s="91"/>
      <c r="L1" s="91"/>
      <c r="M1" s="91"/>
      <c r="N1" s="91"/>
    </row>
    <row r="2" spans="1:20" ht="36" customHeight="1">
      <c r="B2" s="92" t="s">
        <v>21</v>
      </c>
      <c r="C2" s="93"/>
      <c r="D2" s="94"/>
      <c r="E2" s="94"/>
      <c r="F2" s="94"/>
      <c r="G2" s="94"/>
      <c r="H2" s="94"/>
      <c r="I2" s="94"/>
      <c r="J2" s="94"/>
      <c r="K2" s="94"/>
      <c r="L2" s="94"/>
      <c r="M2" s="94"/>
      <c r="N2" s="94"/>
      <c r="O2" s="94"/>
      <c r="P2" s="94"/>
      <c r="Q2" s="94"/>
      <c r="R2" s="95"/>
    </row>
    <row r="3" spans="1:20" ht="27" customHeight="1" thickBot="1">
      <c r="B3" s="96" t="s">
        <v>13</v>
      </c>
      <c r="C3" s="97"/>
      <c r="D3" s="98"/>
      <c r="E3" s="98"/>
      <c r="F3" s="98"/>
      <c r="G3" s="98"/>
      <c r="H3" s="98"/>
      <c r="I3" s="98"/>
      <c r="J3" s="98"/>
      <c r="K3" s="98"/>
      <c r="L3" s="98"/>
      <c r="M3" s="98"/>
      <c r="N3" s="98"/>
      <c r="O3" s="98"/>
      <c r="P3" s="98"/>
      <c r="Q3" s="98"/>
      <c r="R3" s="98"/>
    </row>
    <row r="4" spans="1:20" ht="21" customHeight="1" thickBot="1">
      <c r="B4" s="16"/>
      <c r="C4" s="36"/>
      <c r="D4" s="17"/>
      <c r="E4" s="17"/>
      <c r="F4" s="17"/>
      <c r="G4" s="17"/>
      <c r="H4" s="17"/>
      <c r="I4" s="17"/>
      <c r="J4" s="17"/>
      <c r="K4" s="17"/>
      <c r="L4" s="17"/>
      <c r="M4" s="17"/>
      <c r="N4" s="17"/>
      <c r="O4" s="99" t="s">
        <v>11</v>
      </c>
      <c r="P4" s="100"/>
      <c r="Q4" s="100"/>
      <c r="R4" s="100"/>
      <c r="S4" s="100"/>
      <c r="T4" s="26"/>
    </row>
    <row r="5" spans="1:20" s="3" customFormat="1" ht="69" thickBot="1">
      <c r="A5" s="33" t="s">
        <v>7</v>
      </c>
      <c r="B5" s="23" t="s">
        <v>17</v>
      </c>
      <c r="C5" s="34" t="s">
        <v>27</v>
      </c>
      <c r="D5" s="33" t="s">
        <v>14</v>
      </c>
      <c r="E5" s="33" t="s">
        <v>25</v>
      </c>
      <c r="F5" s="33" t="s">
        <v>5</v>
      </c>
      <c r="G5" s="33" t="s">
        <v>4</v>
      </c>
      <c r="H5" s="33" t="s">
        <v>6</v>
      </c>
      <c r="I5" s="33" t="s">
        <v>1</v>
      </c>
      <c r="J5" s="33" t="s">
        <v>2</v>
      </c>
      <c r="K5" s="33" t="s">
        <v>15</v>
      </c>
      <c r="L5" s="33" t="s">
        <v>28</v>
      </c>
      <c r="M5" s="33" t="s">
        <v>16</v>
      </c>
      <c r="N5" s="33" t="s">
        <v>3</v>
      </c>
      <c r="O5" s="21" t="s">
        <v>8</v>
      </c>
      <c r="P5" s="21" t="s">
        <v>9</v>
      </c>
      <c r="Q5" s="21" t="s">
        <v>18</v>
      </c>
      <c r="R5" s="21" t="s">
        <v>10</v>
      </c>
      <c r="S5" s="22" t="s">
        <v>19</v>
      </c>
      <c r="T5" s="27" t="s">
        <v>20</v>
      </c>
    </row>
    <row r="6" spans="1:20" s="11" customFormat="1" ht="189" customHeight="1">
      <c r="B6" s="12"/>
      <c r="C6" s="37"/>
      <c r="D6" s="39"/>
      <c r="E6" s="40"/>
      <c r="F6" s="41"/>
      <c r="G6" s="41"/>
      <c r="H6" s="41"/>
      <c r="I6" s="14"/>
      <c r="J6" s="13"/>
      <c r="K6" s="14"/>
      <c r="L6" s="38"/>
      <c r="M6" s="24"/>
      <c r="N6" s="42">
        <f>K6+L6+M6</f>
        <v>0</v>
      </c>
      <c r="O6" s="28"/>
      <c r="P6" s="18"/>
      <c r="Q6" s="18"/>
      <c r="R6" s="18"/>
      <c r="S6" s="18"/>
      <c r="T6" s="43" t="s">
        <v>35</v>
      </c>
    </row>
    <row r="7" spans="1:20" s="3" customFormat="1" ht="52.5" customHeight="1">
      <c r="A7" s="6"/>
      <c r="B7" s="15"/>
      <c r="C7" s="37"/>
      <c r="D7" s="8"/>
      <c r="E7" s="35"/>
      <c r="F7" s="9"/>
      <c r="G7" s="9"/>
      <c r="H7" s="9"/>
      <c r="I7" s="14"/>
      <c r="J7" s="13"/>
      <c r="K7" s="14">
        <f>I7*J7</f>
        <v>0</v>
      </c>
      <c r="L7" s="24"/>
      <c r="M7" s="24"/>
      <c r="N7" s="5">
        <f>K7+L7+M7</f>
        <v>0</v>
      </c>
      <c r="O7" s="28"/>
      <c r="P7" s="18"/>
      <c r="Q7" s="18"/>
      <c r="R7" s="18"/>
      <c r="S7" s="19"/>
      <c r="T7" s="29"/>
    </row>
    <row r="8" spans="1:20" s="3" customFormat="1" ht="46.5" customHeight="1">
      <c r="A8" s="6"/>
      <c r="B8" s="15"/>
      <c r="C8" s="37"/>
      <c r="D8" s="8"/>
      <c r="E8" s="35"/>
      <c r="F8" s="9"/>
      <c r="G8" s="9"/>
      <c r="H8" s="9"/>
      <c r="I8" s="14"/>
      <c r="J8" s="13"/>
      <c r="K8" s="14">
        <f>I8*J8</f>
        <v>0</v>
      </c>
      <c r="L8" s="24"/>
      <c r="M8" s="24"/>
      <c r="N8" s="5">
        <f>K8+L8+M8</f>
        <v>0</v>
      </c>
      <c r="O8" s="28"/>
      <c r="P8" s="18"/>
      <c r="Q8" s="18"/>
      <c r="R8" s="18"/>
      <c r="S8" s="19"/>
      <c r="T8" s="29"/>
    </row>
    <row r="9" spans="1:20" ht="48.75" customHeight="1" thickBot="1">
      <c r="A9" s="20" t="s">
        <v>12</v>
      </c>
      <c r="B9" s="7"/>
      <c r="C9" s="10"/>
      <c r="D9" s="10"/>
      <c r="E9" s="35"/>
      <c r="F9" s="10"/>
      <c r="G9" s="10"/>
      <c r="H9" s="10"/>
      <c r="I9" s="10"/>
      <c r="J9" s="10"/>
      <c r="K9" s="10"/>
      <c r="L9" s="10"/>
      <c r="M9" s="10"/>
      <c r="N9" s="25">
        <f t="shared" ref="N9:S9" si="0" xml:space="preserve"> SUM(N6:N8)</f>
        <v>0</v>
      </c>
      <c r="O9" s="30">
        <f t="shared" si="0"/>
        <v>0</v>
      </c>
      <c r="P9" s="31">
        <f t="shared" si="0"/>
        <v>0</v>
      </c>
      <c r="Q9" s="31">
        <f t="shared" si="0"/>
        <v>0</v>
      </c>
      <c r="R9" s="31">
        <f t="shared" si="0"/>
        <v>0</v>
      </c>
      <c r="S9" s="31">
        <f t="shared" si="0"/>
        <v>0</v>
      </c>
      <c r="T9" s="32"/>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Resource Allocation List</vt:lpstr>
      <vt:lpstr>Emergency Requests</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2021-11-15T18:43:38Z</dcterms:modified>
</cp:coreProperties>
</file>