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defaultThemeVersion="124226"/>
  <mc:AlternateContent xmlns:mc="http://schemas.openxmlformats.org/markup-compatibility/2006">
    <mc:Choice Requires="x15">
      <x15ac:absPath xmlns:x15ac="http://schemas.microsoft.com/office/spreadsheetml/2010/11/ac" url="/Users/danielsmith/Desktop/"/>
    </mc:Choice>
  </mc:AlternateContent>
  <xr:revisionPtr revIDLastSave="0" documentId="13_ncr:1_{49E70513-9C22-6F44-AB46-775736C9B35E}" xr6:coauthVersionLast="47" xr6:coauthVersionMax="47" xr10:uidLastSave="{00000000-0000-0000-0000-000000000000}"/>
  <bookViews>
    <workbookView xWindow="2740" yWindow="-20840" windowWidth="32720" windowHeight="20580" tabRatio="877" xr2:uid="{00000000-000D-0000-FFFF-FFFF00000000}"/>
  </bookViews>
  <sheets>
    <sheet name="CA" sheetId="9" r:id="rId1"/>
    <sheet name="Other" sheetId="10"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9" l="1"/>
  <c r="L6" i="9" l="1"/>
  <c r="N6" i="9" s="1"/>
  <c r="N17" i="9" l="1"/>
  <c r="K16" i="9"/>
  <c r="K15" i="9"/>
  <c r="K14" i="9"/>
  <c r="K7" i="9" l="1"/>
  <c r="L7" i="9" s="1"/>
  <c r="N7" i="9" s="1"/>
  <c r="K8" i="9"/>
  <c r="L8" i="9" s="1"/>
  <c r="N8" i="9" s="1"/>
  <c r="N9" i="9"/>
  <c r="N10" i="9"/>
  <c r="K11" i="9"/>
  <c r="L11" i="9" s="1"/>
  <c r="N11" i="9" s="1"/>
  <c r="K12" i="9"/>
  <c r="K13" i="9"/>
  <c r="L13" i="9" s="1"/>
  <c r="N13" i="9" s="1"/>
  <c r="L12" i="9" l="1"/>
  <c r="N12" i="9" s="1"/>
  <c r="N18" i="9" s="1"/>
</calcChain>
</file>

<file path=xl/sharedStrings.xml><?xml version="1.0" encoding="utf-8"?>
<sst xmlns="http://schemas.openxmlformats.org/spreadsheetml/2006/main" count="169" uniqueCount="80">
  <si>
    <t>Lottery</t>
  </si>
  <si>
    <t>De Anza College: Instructional Planning and Budget Team</t>
  </si>
  <si>
    <r>
      <t xml:space="preserve">RESOURCE REQUEST LIST 2020-21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</si>
  <si>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</si>
  <si>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</si>
  <si>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</si>
  <si>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</si>
  <si>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</si>
  <si>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</si>
  <si>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</si>
  <si>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</si>
  <si>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</si>
  <si>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</si>
  <si>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</si>
  <si>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</si>
  <si>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</si>
  <si>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</si>
  <si>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</si>
  <si>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</si>
  <si>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</si>
  <si>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Document #</t>
  </si>
  <si>
    <t>Critical</t>
  </si>
  <si>
    <t>No</t>
  </si>
  <si>
    <t>N</t>
  </si>
  <si>
    <t>Equipment</t>
  </si>
  <si>
    <t>Other</t>
  </si>
  <si>
    <t>Needed</t>
  </si>
  <si>
    <t>Rp</t>
  </si>
  <si>
    <t>Instructional Equipment Funding</t>
  </si>
  <si>
    <t>Yes</t>
  </si>
  <si>
    <t>Strong Workforce Funds</t>
  </si>
  <si>
    <t>Perkins Funds</t>
  </si>
  <si>
    <t>5+</t>
  </si>
  <si>
    <t>10+</t>
  </si>
  <si>
    <t>N/A</t>
  </si>
  <si>
    <t>Facilities</t>
  </si>
  <si>
    <t>X</t>
  </si>
  <si>
    <r>
      <t xml:space="preserve">RESOURCE REQUEST LIST 2020-21   </t>
    </r>
    <r>
      <rPr>
        <b/>
        <u/>
        <sz val="9"/>
        <color indexed="8"/>
        <rFont val="Times New Roman"/>
        <family val="1"/>
      </rPr>
      <t xml:space="preserve">Department/Division  </t>
    </r>
    <r>
      <rPr>
        <b/>
        <sz val="9"/>
        <color indexed="8"/>
        <rFont val="Times New Roman"/>
        <family val="1"/>
      </rPr>
      <t xml:space="preserve">          Creative Arts  </t>
    </r>
    <r>
      <rPr>
        <b/>
        <u/>
        <sz val="9"/>
        <color indexed="8"/>
        <rFont val="Times New Roman"/>
        <family val="1"/>
      </rPr>
      <t>Name of Point of Contact:</t>
    </r>
    <r>
      <rPr>
        <b/>
        <sz val="9"/>
        <color indexed="8"/>
        <rFont val="Times New Roman"/>
        <family val="1"/>
      </rPr>
      <t xml:space="preserve"> </t>
    </r>
    <r>
      <rPr>
        <sz val="9"/>
        <color indexed="8"/>
        <rFont val="Times New Roman"/>
        <family val="1"/>
      </rPr>
      <t>Daniel Smith</t>
    </r>
  </si>
  <si>
    <t>Tax
9.1250%</t>
  </si>
  <si>
    <t>F/TV-Production</t>
  </si>
  <si>
    <t>Affects Latinx (28%), Filipinx (9%), African American (4%), Native American &amp; Pacific Islander (2%).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</si>
  <si>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16mm Motion Picture Camera</t>
  </si>
  <si>
    <t>30+</t>
  </si>
  <si>
    <t>Digital Cinema Camera Kit with accessories, such as lens, monitor/recorder, recording media, and camera case (Sony PXW-FS6)</t>
  </si>
  <si>
    <t xml:space="preserve">Having come out recently, these professional digital cinema cameras will allow students to learn the latest 4K workflows.  The number of cameras will serve approximately 90 students at a time in one quarter, thus providing a 9:1 ratio of students to cameras. </t>
  </si>
  <si>
    <t>Upgrade equipment to be closer to that used professionally and at competing programs. Cost can be split with CTE funding.</t>
  </si>
  <si>
    <t>Peer Tutors and Mentors</t>
  </si>
  <si>
    <t>Essential for our department's ability to  increase student success, provide equity for underrepresented populations, and serve them better</t>
  </si>
  <si>
    <t>Perkins</t>
  </si>
  <si>
    <t>Professional Development/Guest Speakers</t>
  </si>
  <si>
    <t xml:space="preserve">Critical for our CTE progran to allow for the continuous and highly specializedpractical training of faculty on the latest professional industry workflows. </t>
  </si>
  <si>
    <t>16mm Motion Picture Film Stock and Processing</t>
  </si>
  <si>
    <t>iPad pens</t>
  </si>
  <si>
    <t>The iPad pencils are a needed accessory for the 8th generation iPads which were purchased last year</t>
  </si>
  <si>
    <t>F/TV-Production, Animation, Screenwriting</t>
  </si>
  <si>
    <t>Photo</t>
  </si>
  <si>
    <t>Affects Latinx (31%), Filipinx (8%), African American (3%).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</si>
  <si>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6+</t>
  </si>
  <si>
    <t>Replacement</t>
  </si>
  <si>
    <t>Replace Photo Enlargers</t>
  </si>
  <si>
    <t>multiple</t>
  </si>
  <si>
    <t>Online Film Access: Swank Digital Campus annual license</t>
  </si>
  <si>
    <t>Updated 01/13/2023</t>
  </si>
  <si>
    <t>Changes are in blue font</t>
  </si>
  <si>
    <t>Music</t>
  </si>
  <si>
    <t>7 Mariachi instruments and cases</t>
  </si>
  <si>
    <t>Provides instruments for Spring 2023 Mariachi Ensemble class. This course provides greater diversity in our offerings, and will help reflect our student population. However, we do not yet have the instruments needed to conduct the course.</t>
  </si>
  <si>
    <t xml:space="preserve">Flute, Yamaha 577H </t>
  </si>
  <si>
    <t>Replacement for worn flute. Needed to provide enough instruments for instrumental music students.</t>
  </si>
  <si>
    <t>Flute, Amadeus AF570</t>
  </si>
  <si>
    <t>Alto flute. Needed to provide enough instruments for an increased number of instrumental music students.</t>
  </si>
  <si>
    <t>Needed for Fall 2023 class. Equity issue. Students should not be prevented from signing up for a class because of the cost of film and processing to provide equity. In addition, digital trransfer will give De Anza students the same quality and workflow as other film students.</t>
  </si>
  <si>
    <t>Need renewal. Ongoing need for online classes can no longer be met by HEERF funding.</t>
  </si>
  <si>
    <t>Unable to complete updating of units without additional funding.</t>
  </si>
  <si>
    <t>Art-Graphic Design</t>
  </si>
  <si>
    <t>Modernize computer lab: Cintique work stations</t>
  </si>
  <si>
    <t>Affects Latinx (24%), Filipinx (8%), African American (2%). No unintended consequences. Helps eliminate equity gap by providing equal access to the same quality equipment regardless of financial resources. Advances opportunities by providing tools/training needed to enhance transfer and employment goals.Graphic Design is a CTE program that awarded 13 AAs and 7 CoAs in 20-21. CA awards to underserved groups have increased from 15 to 44 in last two years.</t>
  </si>
  <si>
    <t>10 years</t>
  </si>
  <si>
    <t>Still need 8 units to complete the classroom conversion.</t>
  </si>
  <si>
    <t>Current equipment is at least 60 years old. Students cannot afford equipment on their own. Expect quote by end of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</si>
</sst>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_-;\-&quot;$&quot;* #,##0.00_-;_-&quot;$&quot;* &quot;-&quot;??_-;_-@_-"/>
  </numFmts>
  <fonts count="3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9"/>
      <color theme="1"/>
      <name val="Calibri"/>
      <family val="2"/>
      <scheme val="minor"/>
    </font>
    <font>
      <sz val="12"/>
      <color indexed="8"/>
      <name val="Calibri"/>
      <family val="2"/>
    </font>
    <font>
      <sz val="10"/>
      <name val="Arial"/>
      <family val="2"/>
    </font>
    <font>
      <sz val="12"/>
      <color indexed="8"/>
      <name val="Verdana"/>
      <family val="2"/>
    </font>
    <font>
      <sz val="9"/>
      <color theme="1"/>
      <name val="Times New Roman"/>
      <family val="1"/>
    </font>
    <font>
      <b/>
      <sz val="9"/>
      <color theme="1"/>
      <name val="Times New Roman"/>
      <family val="1"/>
    </font>
    <font>
      <b/>
      <sz val="12"/>
      <color theme="1"/>
      <name val="Times New Roman"/>
      <family val="1"/>
    </font>
    <font>
      <sz val="9"/>
      <color rgb="FF000000"/>
      <name val="Times New Roman"/>
      <family val="1"/>
    </font>
    <font>
      <sz val="9"/>
      <name val="Times New Roman"/>
      <family val="1"/>
    </font>
    <font>
      <b/>
      <sz val="9"/>
      <color indexed="8"/>
      <name val="Times New Roman"/>
      <family val="1"/>
    </font>
    <font>
      <b/>
      <sz val="9"/>
      <name val="Times New Roman"/>
      <family val="1"/>
    </font>
    <font>
      <b/>
      <sz val="18"/>
      <color theme="1"/>
      <name val="Times New Roman"/>
      <family val="1"/>
    </font>
    <font>
      <sz val="9"/>
      <color indexed="8"/>
      <name val="Times New Roman"/>
      <family val="1"/>
    </font>
    <font>
      <b/>
      <u/>
      <sz val="9"/>
      <color indexed="8"/>
      <name val="Times New Roman"/>
      <family val="1"/>
    </font>
    <font>
      <b/>
      <sz val="9"/>
      <color indexed="10"/>
      <name val="Times New Roman"/>
      <family val="1"/>
    </font>
    <font>
      <sz val="9"/>
      <color rgb="FFFF0000"/>
      <name val="Times New Roman"/>
      <family val="1"/>
    </font>
    <font>
      <sz val="9"/>
      <color rgb="FF000000"/>
      <name val="Calibri"/>
      <family val="2"/>
      <scheme val="minor"/>
    </font>
    <font>
      <sz val="9"/>
      <color rgb="FF000000"/>
      <name val="Calibri"/>
      <family val="2"/>
    </font>
    <font>
      <sz val="9"/>
      <color rgb="FFFF0000"/>
      <name val="Calibri"/>
      <family val="2"/>
    </font>
    <font>
      <sz val="9"/>
      <color theme="1"/>
      <name val="Calibri"/>
      <family val="2"/>
    </font>
    <font>
      <sz val="9"/>
      <color theme="1"/>
      <name val="Calibri (Body)"/>
    </font>
    <font>
      <sz val="9"/>
      <name val="Calibri"/>
      <family val="2"/>
    </font>
    <font>
      <sz val="9"/>
      <name val="Calibri"/>
      <family val="2"/>
      <scheme val="minor"/>
    </font>
    <font>
      <sz val="12"/>
      <name val="Geneva"/>
      <family val="2"/>
    </font>
    <font>
      <sz val="12"/>
      <color rgb="FF0432FF"/>
      <name val="Times New Roman"/>
      <family val="1"/>
    </font>
    <font>
      <b/>
      <sz val="12"/>
      <color rgb="FF0432FF"/>
      <name val="Times New Roman"/>
      <family val="1"/>
    </font>
    <font>
      <sz val="10"/>
      <color rgb="FF0432FF"/>
      <name val="Times New Roman"/>
      <family val="1"/>
    </font>
    <font>
      <sz val="9"/>
      <color rgb="FF0432FF"/>
      <name val="Times New Roman"/>
      <family val="1"/>
    </font>
    <font>
      <b/>
      <sz val="9"/>
      <color rgb="FF0432FF"/>
      <name val="Times New Roman"/>
      <family val="1"/>
    </font>
    <font>
      <sz val="12"/>
      <color theme="1"/>
      <name val="Times New Roman"/>
      <family val="1"/>
    </font>
    <font>
      <sz val="1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23">
    <xf numFmtId="0" fontId="0" fillId="0" borderId="0"/>
    <xf numFmtId="164" fontId="4" fillId="0" borderId="0" applyFont="0" applyFill="0" applyBorder="0" applyAlignment="0" applyProtection="0"/>
    <xf numFmtId="0" fontId="4" fillId="0" borderId="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44" fontId="7" fillId="0" borderId="0" applyFont="0" applyFill="0" applyBorder="0" applyAlignment="0" applyProtection="0"/>
    <xf numFmtId="164" fontId="4" fillId="0" borderId="0" applyFont="0" applyFill="0" applyBorder="0" applyAlignment="0" applyProtection="0"/>
    <xf numFmtId="0" fontId="3" fillId="0" borderId="0"/>
    <xf numFmtId="0" fontId="3" fillId="0" borderId="0"/>
    <xf numFmtId="0" fontId="4" fillId="0" borderId="0"/>
    <xf numFmtId="0" fontId="8" fillId="0" borderId="0" applyNumberFormat="0" applyFill="0" applyBorder="0" applyProtection="0">
      <alignment vertical="top" wrapText="1"/>
    </xf>
    <xf numFmtId="0" fontId="3" fillId="0" borderId="0"/>
    <xf numFmtId="0" fontId="7" fillId="0" borderId="0"/>
    <xf numFmtId="0" fontId="4" fillId="0" borderId="0"/>
    <xf numFmtId="0" fontId="28" fillId="0" borderId="0"/>
    <xf numFmtId="43" fontId="28"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cellStyleXfs>
  <cellXfs count="8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11" fillId="0" borderId="4" xfId="0" applyFont="1" applyBorder="1" applyAlignment="1">
      <alignment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164" fontId="11" fillId="3" borderId="5" xfId="0" applyNumberFormat="1" applyFont="1" applyFill="1" applyBorder="1" applyAlignment="1">
      <alignment vertical="center"/>
    </xf>
    <xf numFmtId="0" fontId="9" fillId="0" borderId="4" xfId="0" applyFont="1" applyBorder="1" applyAlignment="1">
      <alignment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2" fillId="0" borderId="4" xfId="0" applyFont="1" applyBorder="1" applyAlignment="1">
      <alignment horizontal="left" vertical="center" wrapText="1"/>
    </xf>
    <xf numFmtId="0" fontId="13" fillId="4" borderId="4" xfId="0" applyFont="1" applyFill="1" applyBorder="1" applyAlignment="1">
      <alignment horizontal="center" vertical="center" wrapText="1"/>
    </xf>
    <xf numFmtId="0" fontId="9" fillId="2" borderId="1" xfId="0" applyFont="1" applyFill="1" applyBorder="1" applyAlignment="1">
      <alignment vertical="center"/>
    </xf>
    <xf numFmtId="0" fontId="9"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164" fontId="10" fillId="5" borderId="4" xfId="1" applyFont="1" applyFill="1" applyBorder="1" applyAlignment="1">
      <alignment vertical="center"/>
    </xf>
    <xf numFmtId="0" fontId="14" fillId="5"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164" fontId="11" fillId="3" borderId="8" xfId="1" applyFont="1" applyFill="1" applyBorder="1" applyAlignment="1">
      <alignment horizontal="right" vertical="center" wrapText="1"/>
    </xf>
    <xf numFmtId="164" fontId="11" fillId="3" borderId="7" xfId="1" applyFont="1" applyFill="1" applyBorder="1" applyAlignment="1">
      <alignment horizontal="right" vertical="center" wrapText="1"/>
    </xf>
    <xf numFmtId="164" fontId="11" fillId="3" borderId="6" xfId="1" applyFont="1" applyFill="1" applyBorder="1" applyAlignment="1">
      <alignment horizontal="right" vertical="center" wrapText="1"/>
    </xf>
    <xf numFmtId="44" fontId="10" fillId="0" borderId="4" xfId="0" applyNumberFormat="1" applyFont="1" applyBorder="1" applyAlignment="1">
      <alignment vertical="center" wrapText="1"/>
    </xf>
    <xf numFmtId="164" fontId="9" fillId="0" borderId="4" xfId="1" applyFont="1" applyFill="1" applyBorder="1" applyAlignment="1">
      <alignment vertical="center"/>
    </xf>
    <xf numFmtId="164" fontId="9" fillId="0" borderId="4" xfId="1" applyFont="1" applyFill="1" applyBorder="1" applyAlignment="1">
      <alignment vertical="center" wrapText="1"/>
    </xf>
    <xf numFmtId="0" fontId="13" fillId="0" borderId="4" xfId="0" applyFont="1" applyBorder="1" applyAlignment="1">
      <alignment horizontal="center" vertical="center" wrapText="1"/>
    </xf>
    <xf numFmtId="164" fontId="9" fillId="0" borderId="4" xfId="1" applyFont="1" applyBorder="1" applyAlignment="1">
      <alignment vertical="center" wrapText="1"/>
    </xf>
    <xf numFmtId="0" fontId="9" fillId="0" borderId="13" xfId="0" applyFont="1" applyBorder="1" applyAlignment="1">
      <alignment horizontal="center" vertical="center" wrapText="1"/>
    </xf>
    <xf numFmtId="0" fontId="5" fillId="0" borderId="4" xfId="0" applyFont="1" applyBorder="1" applyAlignment="1">
      <alignment horizontal="center" vertical="center"/>
    </xf>
    <xf numFmtId="0" fontId="5" fillId="0" borderId="13" xfId="16" applyFont="1" applyBorder="1" applyAlignment="1">
      <alignment horizontal="center" vertical="center"/>
    </xf>
    <xf numFmtId="0" fontId="21" fillId="0" borderId="13" xfId="0" applyFont="1" applyBorder="1" applyAlignment="1">
      <alignment horizontal="left" vertical="center" wrapText="1"/>
    </xf>
    <xf numFmtId="0" fontId="23" fillId="0" borderId="13" xfId="0" applyFont="1" applyBorder="1" applyAlignment="1">
      <alignment horizontal="center" vertical="center" wrapText="1"/>
    </xf>
    <xf numFmtId="0" fontId="24" fillId="0" borderId="13" xfId="0" applyFont="1" applyBorder="1" applyAlignment="1">
      <alignment horizontal="center" vertical="center" wrapText="1"/>
    </xf>
    <xf numFmtId="164" fontId="9" fillId="0" borderId="13" xfId="1" applyFont="1" applyFill="1" applyBorder="1" applyAlignment="1">
      <alignment vertical="center" wrapText="1"/>
    </xf>
    <xf numFmtId="0" fontId="25" fillId="0" borderId="13" xfId="0" applyFont="1" applyBorder="1" applyAlignment="1">
      <alignment vertical="center" wrapText="1"/>
    </xf>
    <xf numFmtId="0" fontId="13" fillId="0" borderId="13" xfId="0" applyFont="1" applyBorder="1" applyAlignment="1">
      <alignment horizontal="center" vertical="center" wrapText="1"/>
    </xf>
    <xf numFmtId="0" fontId="26" fillId="0" borderId="13" xfId="0" applyFont="1" applyBorder="1" applyAlignment="1">
      <alignment horizontal="center" vertical="center" wrapText="1"/>
    </xf>
    <xf numFmtId="0" fontId="21" fillId="0" borderId="4" xfId="0" applyFont="1" applyBorder="1" applyAlignment="1">
      <alignment horizontal="left" vertical="center" wrapText="1"/>
    </xf>
    <xf numFmtId="0" fontId="25" fillId="0" borderId="4" xfId="0" applyFont="1" applyBorder="1" applyAlignment="1">
      <alignment vertical="center" wrapText="1"/>
    </xf>
    <xf numFmtId="0" fontId="23" fillId="0" borderId="4" xfId="0" applyFont="1" applyBorder="1" applyAlignment="1">
      <alignment horizontal="center" vertical="center" wrapText="1"/>
    </xf>
    <xf numFmtId="0" fontId="24" fillId="0" borderId="4" xfId="0" applyFont="1" applyBorder="1" applyAlignment="1">
      <alignment horizontal="center" vertical="center" wrapText="1"/>
    </xf>
    <xf numFmtId="164" fontId="9" fillId="0" borderId="4" xfId="1" applyFont="1" applyFill="1" applyBorder="1" applyAlignment="1">
      <alignment horizontal="center" vertical="center"/>
    </xf>
    <xf numFmtId="164" fontId="5" fillId="0" borderId="4" xfId="9" applyFont="1" applyFill="1" applyBorder="1" applyAlignment="1">
      <alignment vertical="center" wrapText="1"/>
    </xf>
    <xf numFmtId="0" fontId="5" fillId="0" borderId="4" xfId="16" applyFont="1" applyBorder="1" applyAlignment="1">
      <alignment horizontal="center" vertical="center"/>
    </xf>
    <xf numFmtId="0" fontId="22" fillId="0" borderId="4" xfId="0" applyFont="1" applyBorder="1" applyAlignment="1">
      <alignment horizontal="left" vertical="center" wrapText="1"/>
    </xf>
    <xf numFmtId="0" fontId="24" fillId="0" borderId="4" xfId="0" applyFont="1" applyBorder="1" applyAlignment="1">
      <alignment horizontal="left" vertical="center" wrapText="1"/>
    </xf>
    <xf numFmtId="0" fontId="27" fillId="0" borderId="4" xfId="16" applyFont="1" applyBorder="1" applyAlignment="1">
      <alignment horizontal="center" vertical="center" wrapText="1"/>
    </xf>
    <xf numFmtId="164" fontId="9" fillId="0" borderId="4" xfId="1" applyFont="1" applyBorder="1" applyAlignment="1">
      <alignment horizontal="center" vertical="center"/>
    </xf>
    <xf numFmtId="164" fontId="5" fillId="0" borderId="4" xfId="1" applyFont="1" applyBorder="1" applyAlignment="1">
      <alignment vertical="center"/>
    </xf>
    <xf numFmtId="0" fontId="20" fillId="4" borderId="4" xfId="0" applyFont="1" applyFill="1" applyBorder="1" applyAlignment="1">
      <alignment horizontal="center" vertical="center" wrapText="1"/>
    </xf>
    <xf numFmtId="164" fontId="5" fillId="0" borderId="4" xfId="1" applyFont="1" applyFill="1" applyBorder="1" applyAlignment="1">
      <alignment vertical="center"/>
    </xf>
    <xf numFmtId="164" fontId="9" fillId="2" borderId="1" xfId="1" applyFont="1" applyFill="1" applyBorder="1" applyAlignment="1">
      <alignment horizontal="center" vertical="center" wrapText="1"/>
    </xf>
    <xf numFmtId="0" fontId="30" fillId="0" borderId="0" xfId="0" applyFont="1" applyAlignment="1">
      <alignment vertical="center" wrapText="1"/>
    </xf>
    <xf numFmtId="0" fontId="29" fillId="0" borderId="4" xfId="0" applyFont="1" applyBorder="1" applyAlignment="1">
      <alignment vertical="center" wrapText="1"/>
    </xf>
    <xf numFmtId="0" fontId="31" fillId="0" borderId="13" xfId="0" applyFont="1" applyBorder="1" applyAlignment="1">
      <alignment horizontal="center" vertical="center" wrapText="1"/>
    </xf>
    <xf numFmtId="0" fontId="32" fillId="4" borderId="4" xfId="0" applyFont="1" applyFill="1" applyBorder="1" applyAlignment="1">
      <alignment horizontal="center" vertical="center" wrapText="1"/>
    </xf>
    <xf numFmtId="0" fontId="32" fillId="0" borderId="4" xfId="0" applyFont="1" applyBorder="1" applyAlignment="1">
      <alignment horizontal="left" vertical="center" wrapText="1"/>
    </xf>
    <xf numFmtId="0" fontId="32" fillId="0" borderId="13" xfId="0" applyFont="1" applyBorder="1" applyAlignment="1">
      <alignment horizontal="center" vertical="center"/>
    </xf>
    <xf numFmtId="0" fontId="32" fillId="0" borderId="4" xfId="0" applyFont="1" applyBorder="1" applyAlignment="1">
      <alignment horizontal="center" vertical="center"/>
    </xf>
    <xf numFmtId="164" fontId="32" fillId="0" borderId="4" xfId="1" applyFont="1" applyBorder="1" applyAlignment="1">
      <alignment vertical="center"/>
    </xf>
    <xf numFmtId="0" fontId="32" fillId="0" borderId="4" xfId="0" applyFont="1" applyBorder="1" applyAlignment="1">
      <alignment horizontal="center" vertical="center" wrapText="1"/>
    </xf>
    <xf numFmtId="164" fontId="32" fillId="0" borderId="4" xfId="1" applyFont="1" applyBorder="1" applyAlignment="1">
      <alignment vertical="center" wrapText="1"/>
    </xf>
    <xf numFmtId="164" fontId="32" fillId="0" borderId="4" xfId="1" applyFont="1" applyFill="1" applyBorder="1" applyAlignment="1">
      <alignment vertical="center"/>
    </xf>
    <xf numFmtId="44" fontId="33" fillId="0" borderId="4" xfId="0" applyNumberFormat="1" applyFont="1" applyBorder="1" applyAlignment="1">
      <alignment vertical="center" wrapText="1"/>
    </xf>
    <xf numFmtId="0" fontId="32" fillId="0" borderId="4" xfId="0" applyFont="1" applyBorder="1" applyAlignment="1">
      <alignment vertical="center" wrapText="1"/>
    </xf>
    <xf numFmtId="0" fontId="31" fillId="0" borderId="4" xfId="0" applyFont="1" applyBorder="1" applyAlignment="1">
      <alignment horizontal="center" vertical="center" wrapText="1"/>
    </xf>
    <xf numFmtId="0" fontId="34" fillId="0" borderId="4" xfId="0" applyFont="1" applyBorder="1" applyAlignment="1">
      <alignment vertical="center" wrapText="1"/>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9"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7" fillId="0" borderId="12" xfId="0" applyFont="1" applyBorder="1" applyAlignment="1">
      <alignment horizontal="left" vertical="center" wrapText="1"/>
    </xf>
    <xf numFmtId="0" fontId="17" fillId="0" borderId="11" xfId="0" applyFont="1" applyBorder="1" applyAlignment="1">
      <alignment horizontal="left" vertical="center" wrapText="1"/>
    </xf>
    <xf numFmtId="0" fontId="9" fillId="0" borderId="11" xfId="0" applyFont="1" applyBorder="1" applyAlignment="1">
      <alignment horizontal="left" vertical="center" wrapText="1"/>
    </xf>
    <xf numFmtId="0" fontId="16" fillId="3"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35" fillId="0" borderId="4" xfId="0" applyFont="1" applyBorder="1" applyAlignment="1">
      <alignment vertical="center" wrapText="1"/>
    </xf>
  </cellXfs>
  <cellStyles count="23">
    <cellStyle name="Comma 2" xfId="20" xr:uid="{00000000-0005-0000-0000-000000000000}"/>
    <cellStyle name="Comma 3" xfId="18" xr:uid="{00000000-0005-0000-0000-000001000000}"/>
    <cellStyle name="Currency" xfId="1" builtinId="4"/>
    <cellStyle name="Currency 2" xfId="3" xr:uid="{00000000-0005-0000-0000-000003000000}"/>
    <cellStyle name="Currency 2 2" xfId="4" xr:uid="{00000000-0005-0000-0000-000004000000}"/>
    <cellStyle name="Currency 2 3" xfId="5" xr:uid="{00000000-0005-0000-0000-000005000000}"/>
    <cellStyle name="Currency 3" xfId="6" xr:uid="{00000000-0005-0000-0000-000006000000}"/>
    <cellStyle name="Currency 3 2" xfId="7" xr:uid="{00000000-0005-0000-0000-000007000000}"/>
    <cellStyle name="Currency 4" xfId="8" xr:uid="{00000000-0005-0000-0000-000008000000}"/>
    <cellStyle name="Currency 5" xfId="9" xr:uid="{00000000-0005-0000-0000-000009000000}"/>
    <cellStyle name="Currency 6" xfId="22" xr:uid="{00000000-0005-0000-0000-00000A000000}"/>
    <cellStyle name="Normal" xfId="0" builtinId="0"/>
    <cellStyle name="Normal 2" xfId="10" xr:uid="{00000000-0005-0000-0000-00000D000000}"/>
    <cellStyle name="Normal 2 2" xfId="11" xr:uid="{00000000-0005-0000-0000-00000E000000}"/>
    <cellStyle name="Normal 2 3" xfId="12" xr:uid="{00000000-0005-0000-0000-00000F000000}"/>
    <cellStyle name="Normal 2 4" xfId="19" xr:uid="{00000000-0005-0000-0000-000010000000}"/>
    <cellStyle name="Normal 3" xfId="13" xr:uid="{00000000-0005-0000-0000-000011000000}"/>
    <cellStyle name="Normal 4" xfId="14" xr:uid="{00000000-0005-0000-0000-000012000000}"/>
    <cellStyle name="Normal 4 2" xfId="15" xr:uid="{00000000-0005-0000-0000-000013000000}"/>
    <cellStyle name="Normal 5" xfId="2" xr:uid="{00000000-0005-0000-0000-000014000000}"/>
    <cellStyle name="Normal 6" xfId="16" xr:uid="{00000000-0005-0000-0000-000015000000}"/>
    <cellStyle name="Normal 7" xfId="17" xr:uid="{00000000-0005-0000-0000-000016000000}"/>
    <cellStyle name="Normal 8" xfId="21" xr:uid="{00000000-0005-0000-0000-000017000000}"/>
  </cellStyles>
  <dxfs count="0"/>
  <tableStyles count="0" defaultTableStyle="TableStyleMedium9"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tabSelected="1" zoomScale="110" zoomScaleNormal="110" workbookViewId="0">
      <pane ySplit="5" topLeftCell="A6" activePane="bottomLeft" state="frozen"/>
      <selection pane="bottomLeft" activeCell="P7" sqref="P7"/>
    </sheetView>
  </sheetViews>
  <sheetFormatPr baseColWidth="10" defaultColWidth="8.83203125" defaultRowHeight="16" x14ac:dyDescent="0.2"/>
  <cols>
    <col min="1" max="3" width="8.83203125" style="1"/>
    <col min="4" max="4" width="31.6640625" style="1" customWidth="1"/>
    <col min="5" max="5" width="32.6640625" style="1" hidden="1" customWidth="1"/>
    <col min="6" max="8" width="0" style="3" hidden="1" customWidth="1"/>
    <col min="9" max="9" width="10.1640625" style="1" customWidth="1"/>
    <col min="10" max="10" width="8.83203125" style="1"/>
    <col min="11" max="11" width="9.5" style="1" bestFit="1" customWidth="1"/>
    <col min="12" max="12" width="10.6640625" style="1" hidden="1" customWidth="1"/>
    <col min="13" max="13" width="0" style="1" hidden="1" customWidth="1"/>
    <col min="14" max="14" width="14.6640625" style="1" customWidth="1"/>
    <col min="15" max="15" width="11.5" style="1" customWidth="1"/>
    <col min="16" max="16" width="15.1640625" style="1" customWidth="1"/>
    <col min="17" max="17" width="11.1640625" style="1" customWidth="1"/>
    <col min="18" max="18" width="13.1640625" style="1" customWidth="1"/>
    <col min="19" max="19" width="11.1640625" style="1" customWidth="1"/>
    <col min="20" max="20" width="36.83203125" style="2" customWidth="1"/>
    <col min="21" max="16384" width="8.83203125" style="1"/>
  </cols>
  <sheetData>
    <row r="1" spans="1:20" x14ac:dyDescent="0.2">
      <c r="A1" s="5"/>
      <c r="B1" s="77" t="s">
        <v>1</v>
      </c>
      <c r="C1" s="77"/>
      <c r="D1" s="77"/>
      <c r="E1" s="77"/>
      <c r="F1" s="77"/>
      <c r="G1" s="77"/>
      <c r="H1" s="77"/>
      <c r="I1" s="77"/>
      <c r="J1" s="77"/>
      <c r="K1" s="77"/>
      <c r="L1" s="77"/>
      <c r="M1" s="77"/>
      <c r="N1" s="77"/>
      <c r="O1" s="6"/>
      <c r="P1" s="6"/>
      <c r="Q1" s="6"/>
      <c r="R1" s="6"/>
      <c r="S1" s="5"/>
      <c r="T1" s="4"/>
    </row>
    <row r="2" spans="1:20" ht="16" customHeight="1" x14ac:dyDescent="0.2">
      <c r="A2" s="5"/>
      <c r="B2" s="78" t="s">
        <v>37</v>
      </c>
      <c r="C2" s="79"/>
      <c r="D2" s="80"/>
      <c r="E2" s="80"/>
      <c r="F2" s="80"/>
      <c r="G2" s="80"/>
      <c r="H2" s="80"/>
      <c r="I2" s="80"/>
      <c r="J2" s="80"/>
      <c r="K2" s="80"/>
      <c r="L2" s="80"/>
      <c r="M2" s="80"/>
      <c r="N2" s="80"/>
      <c r="O2" s="80"/>
      <c r="P2" s="80"/>
      <c r="Q2" s="80"/>
      <c r="R2" s="81"/>
      <c r="S2" s="5"/>
      <c r="T2" s="60" t="s">
        <v>62</v>
      </c>
    </row>
    <row r="3" spans="1:20" ht="35" customHeight="1" x14ac:dyDescent="0.2">
      <c r="A3" s="5"/>
      <c r="B3" s="82" t="s">
        <v>3</v>
      </c>
      <c r="C3" s="83"/>
      <c r="D3" s="84"/>
      <c r="E3" s="84"/>
      <c r="F3" s="84"/>
      <c r="G3" s="84"/>
      <c r="H3" s="84"/>
      <c r="I3" s="84"/>
      <c r="J3" s="84"/>
      <c r="K3" s="84"/>
      <c r="L3" s="84"/>
      <c r="M3" s="84"/>
      <c r="N3" s="84"/>
      <c r="O3" s="84"/>
      <c r="P3" s="84"/>
      <c r="Q3" s="84"/>
      <c r="R3" s="84"/>
      <c r="S3" s="5"/>
      <c r="T3" s="60" t="s">
        <v>63</v>
      </c>
    </row>
    <row r="4" spans="1:20" ht="23" x14ac:dyDescent="0.2">
      <c r="A4" s="85"/>
      <c r="B4" s="85"/>
      <c r="C4" s="85"/>
      <c r="D4" s="85"/>
      <c r="E4" s="85"/>
      <c r="F4" s="85"/>
      <c r="G4" s="85"/>
      <c r="H4" s="85"/>
      <c r="I4" s="85"/>
      <c r="J4" s="85"/>
      <c r="K4" s="85"/>
      <c r="L4" s="85"/>
      <c r="M4" s="85"/>
      <c r="N4" s="85"/>
      <c r="O4" s="86" t="s">
        <v>4</v>
      </c>
      <c r="P4" s="86"/>
      <c r="Q4" s="86"/>
      <c r="R4" s="86"/>
      <c r="S4" s="87"/>
      <c r="T4" s="75" t="s">
        <v>5</v>
      </c>
    </row>
    <row r="5" spans="1:20" ht="50" customHeight="1" x14ac:dyDescent="0.2">
      <c r="A5" s="23" t="s">
        <v>6</v>
      </c>
      <c r="B5" s="26" t="s">
        <v>7</v>
      </c>
      <c r="C5" s="26" t="s">
        <v>8</v>
      </c>
      <c r="D5" s="25" t="s">
        <v>9</v>
      </c>
      <c r="E5" s="25" t="s">
        <v>10</v>
      </c>
      <c r="F5" s="23" t="s">
        <v>11</v>
      </c>
      <c r="G5" s="23" t="s">
        <v>12</v>
      </c>
      <c r="H5" s="23" t="s">
        <v>13</v>
      </c>
      <c r="I5" s="23" t="s">
        <v>14</v>
      </c>
      <c r="J5" s="23" t="s">
        <v>15</v>
      </c>
      <c r="K5" s="24" t="s">
        <v>16</v>
      </c>
      <c r="L5" s="23" t="s">
        <v>38</v>
      </c>
      <c r="M5" s="23" t="s">
        <v>18</v>
      </c>
      <c r="N5" s="23" t="s">
        <v>19</v>
      </c>
      <c r="O5" s="22" t="s">
        <v>0</v>
      </c>
      <c r="P5" s="22" t="s">
        <v>28</v>
      </c>
      <c r="Q5" s="22" t="s">
        <v>30</v>
      </c>
      <c r="R5" s="22" t="s">
        <v>31</v>
      </c>
      <c r="S5" s="21" t="s">
        <v>20</v>
      </c>
      <c r="T5" s="76"/>
    </row>
    <row r="6" spans="1:20" ht="58" customHeight="1" x14ac:dyDescent="0.2">
      <c r="A6" s="48" t="s">
        <v>74</v>
      </c>
      <c r="B6" s="57" t="s">
        <v>21</v>
      </c>
      <c r="C6" s="18" t="s">
        <v>24</v>
      </c>
      <c r="D6" s="46" t="s">
        <v>75</v>
      </c>
      <c r="E6" s="45" t="s">
        <v>76</v>
      </c>
      <c r="F6" s="16" t="s">
        <v>22</v>
      </c>
      <c r="G6" s="16" t="s">
        <v>23</v>
      </c>
      <c r="H6" s="16" t="s">
        <v>77</v>
      </c>
      <c r="I6" s="34">
        <v>2303</v>
      </c>
      <c r="J6" s="16">
        <v>8</v>
      </c>
      <c r="K6" s="34">
        <f t="shared" ref="K6" si="0">SUM(I6)*J6</f>
        <v>18424</v>
      </c>
      <c r="L6" s="34">
        <f t="shared" ref="L6" si="1">SUM(K6)*0.09125</f>
        <v>1681.19</v>
      </c>
      <c r="M6" s="34">
        <v>0</v>
      </c>
      <c r="N6" s="30">
        <f t="shared" ref="N6" si="2">SUM(K6:M6)</f>
        <v>20105.189999999999</v>
      </c>
      <c r="O6" s="14" t="s">
        <v>36</v>
      </c>
      <c r="P6" s="20" t="s">
        <v>36</v>
      </c>
      <c r="Q6" s="20" t="s">
        <v>36</v>
      </c>
      <c r="R6" s="20" t="s">
        <v>36</v>
      </c>
      <c r="S6" s="13"/>
      <c r="T6" s="61" t="s">
        <v>78</v>
      </c>
    </row>
    <row r="7" spans="1:20" ht="51" customHeight="1" x14ac:dyDescent="0.2">
      <c r="A7" s="48" t="s">
        <v>39</v>
      </c>
      <c r="B7" s="57" t="s">
        <v>21</v>
      </c>
      <c r="C7" s="18" t="s">
        <v>24</v>
      </c>
      <c r="D7" s="46" t="s">
        <v>41</v>
      </c>
      <c r="E7" s="45" t="s">
        <v>40</v>
      </c>
      <c r="F7" s="16" t="s">
        <v>22</v>
      </c>
      <c r="G7" s="16" t="s">
        <v>27</v>
      </c>
      <c r="H7" s="16" t="s">
        <v>42</v>
      </c>
      <c r="I7" s="34">
        <v>24000</v>
      </c>
      <c r="J7" s="16">
        <v>1</v>
      </c>
      <c r="K7" s="34">
        <f t="shared" ref="K7:K8" si="3">SUM(I7)*J7</f>
        <v>24000</v>
      </c>
      <c r="L7" s="34">
        <f t="shared" ref="L7:L8" si="4">SUM(K7)*0.09125</f>
        <v>2190</v>
      </c>
      <c r="M7" s="34">
        <v>100</v>
      </c>
      <c r="N7" s="30">
        <f t="shared" ref="N7:N13" si="5">SUM(K7:M7)</f>
        <v>26290</v>
      </c>
      <c r="O7" s="14"/>
      <c r="P7" s="20" t="s">
        <v>36</v>
      </c>
      <c r="Q7" s="20" t="s">
        <v>36</v>
      </c>
      <c r="R7" s="20"/>
      <c r="S7" s="13"/>
      <c r="T7" s="61" t="s">
        <v>79</v>
      </c>
    </row>
    <row r="8" spans="1:20" ht="55" customHeight="1" x14ac:dyDescent="0.2">
      <c r="A8" s="48" t="s">
        <v>39</v>
      </c>
      <c r="B8" s="18" t="s">
        <v>26</v>
      </c>
      <c r="C8" s="18" t="s">
        <v>24</v>
      </c>
      <c r="D8" s="52" t="s">
        <v>43</v>
      </c>
      <c r="E8" s="45" t="s">
        <v>44</v>
      </c>
      <c r="F8" s="51" t="s">
        <v>22</v>
      </c>
      <c r="G8" s="51" t="s">
        <v>23</v>
      </c>
      <c r="H8" s="36" t="s">
        <v>32</v>
      </c>
      <c r="I8" s="56">
        <v>9250</v>
      </c>
      <c r="J8" s="15">
        <v>10</v>
      </c>
      <c r="K8" s="34">
        <f t="shared" si="3"/>
        <v>92500</v>
      </c>
      <c r="L8" s="34">
        <f t="shared" si="4"/>
        <v>8440.625</v>
      </c>
      <c r="M8" s="55">
        <v>0</v>
      </c>
      <c r="N8" s="30">
        <f t="shared" si="5"/>
        <v>100940.625</v>
      </c>
      <c r="O8" s="14"/>
      <c r="P8" s="14" t="s">
        <v>36</v>
      </c>
      <c r="Q8" s="14" t="s">
        <v>36</v>
      </c>
      <c r="R8" s="14"/>
      <c r="S8" s="13"/>
      <c r="T8" s="74" t="s">
        <v>45</v>
      </c>
    </row>
    <row r="9" spans="1:20" ht="24" customHeight="1" x14ac:dyDescent="0.2">
      <c r="A9" s="48" t="s">
        <v>39</v>
      </c>
      <c r="B9" s="47" t="s">
        <v>21</v>
      </c>
      <c r="C9" s="54" t="s">
        <v>25</v>
      </c>
      <c r="D9" s="52" t="s">
        <v>46</v>
      </c>
      <c r="E9" s="52" t="s">
        <v>47</v>
      </c>
      <c r="F9" s="51" t="s">
        <v>22</v>
      </c>
      <c r="G9" s="51" t="s">
        <v>27</v>
      </c>
      <c r="H9" s="36">
        <v>1</v>
      </c>
      <c r="I9" s="50">
        <v>5500</v>
      </c>
      <c r="J9" s="49" t="s">
        <v>34</v>
      </c>
      <c r="K9" s="50">
        <v>5500</v>
      </c>
      <c r="L9" s="32">
        <v>0</v>
      </c>
      <c r="M9" s="49">
        <v>0</v>
      </c>
      <c r="N9" s="30">
        <f t="shared" si="5"/>
        <v>5500</v>
      </c>
      <c r="O9" s="20"/>
      <c r="P9" s="20"/>
      <c r="Q9" s="20"/>
      <c r="R9" s="20" t="s">
        <v>36</v>
      </c>
      <c r="S9" s="19"/>
      <c r="T9" s="74" t="s">
        <v>48</v>
      </c>
    </row>
    <row r="10" spans="1:20" ht="24" customHeight="1" x14ac:dyDescent="0.2">
      <c r="A10" s="48" t="s">
        <v>39</v>
      </c>
      <c r="B10" s="47" t="s">
        <v>21</v>
      </c>
      <c r="C10" s="48" t="s">
        <v>25</v>
      </c>
      <c r="D10" s="53" t="s">
        <v>49</v>
      </c>
      <c r="E10" s="52" t="s">
        <v>50</v>
      </c>
      <c r="F10" s="51" t="s">
        <v>22</v>
      </c>
      <c r="G10" s="51" t="s">
        <v>27</v>
      </c>
      <c r="H10" s="36">
        <v>1</v>
      </c>
      <c r="I10" s="50">
        <v>6000</v>
      </c>
      <c r="J10" s="49" t="s">
        <v>34</v>
      </c>
      <c r="K10" s="50">
        <v>6000</v>
      </c>
      <c r="L10" s="32">
        <v>0</v>
      </c>
      <c r="M10" s="49">
        <v>0</v>
      </c>
      <c r="N10" s="30">
        <f t="shared" si="5"/>
        <v>6000</v>
      </c>
      <c r="O10" s="20"/>
      <c r="P10" s="20"/>
      <c r="Q10" s="20" t="s">
        <v>36</v>
      </c>
      <c r="R10" s="20" t="s">
        <v>36</v>
      </c>
      <c r="S10" s="19"/>
      <c r="T10" s="74" t="s">
        <v>48</v>
      </c>
    </row>
    <row r="11" spans="1:20" ht="79" customHeight="1" x14ac:dyDescent="0.2">
      <c r="A11" s="48" t="s">
        <v>39</v>
      </c>
      <c r="B11" s="47" t="s">
        <v>21</v>
      </c>
      <c r="C11" s="33" t="s">
        <v>25</v>
      </c>
      <c r="D11" s="46" t="s">
        <v>51</v>
      </c>
      <c r="E11" s="45" t="s">
        <v>40</v>
      </c>
      <c r="F11" s="16" t="s">
        <v>22</v>
      </c>
      <c r="G11" s="16" t="s">
        <v>23</v>
      </c>
      <c r="H11" s="16">
        <v>1</v>
      </c>
      <c r="I11" s="32">
        <v>6000</v>
      </c>
      <c r="J11" s="16">
        <v>1</v>
      </c>
      <c r="K11" s="32">
        <f>SUM(I11)*J11</f>
        <v>6000</v>
      </c>
      <c r="L11" s="32">
        <f>SUM(K11)*0.09125</f>
        <v>547.5</v>
      </c>
      <c r="M11" s="32">
        <v>0</v>
      </c>
      <c r="N11" s="30">
        <f t="shared" si="5"/>
        <v>6547.5</v>
      </c>
      <c r="O11" s="20"/>
      <c r="P11" s="20"/>
      <c r="Q11" s="20" t="s">
        <v>36</v>
      </c>
      <c r="R11" s="20">
        <v>1950</v>
      </c>
      <c r="S11" s="19"/>
      <c r="T11" s="88" t="s">
        <v>71</v>
      </c>
    </row>
    <row r="12" spans="1:20" ht="49" customHeight="1" x14ac:dyDescent="0.2">
      <c r="A12" s="40" t="s">
        <v>39</v>
      </c>
      <c r="B12" s="44" t="s">
        <v>26</v>
      </c>
      <c r="C12" s="43" t="s">
        <v>24</v>
      </c>
      <c r="D12" s="42" t="s">
        <v>52</v>
      </c>
      <c r="E12" s="38" t="s">
        <v>40</v>
      </c>
      <c r="F12" s="35" t="s">
        <v>22</v>
      </c>
      <c r="G12" s="35" t="s">
        <v>23</v>
      </c>
      <c r="H12" s="35">
        <v>10</v>
      </c>
      <c r="I12" s="41">
        <v>99</v>
      </c>
      <c r="J12" s="35">
        <v>31</v>
      </c>
      <c r="K12" s="32">
        <f>SUM(I12)*J12</f>
        <v>3069</v>
      </c>
      <c r="L12" s="32">
        <f>SUM(K12)*0.09125</f>
        <v>280.04624999999999</v>
      </c>
      <c r="M12" s="32"/>
      <c r="N12" s="30">
        <f t="shared" si="5"/>
        <v>3349.0462499999999</v>
      </c>
      <c r="O12" s="20"/>
      <c r="P12" s="20"/>
      <c r="Q12" s="20" t="s">
        <v>36</v>
      </c>
      <c r="R12" s="20" t="s">
        <v>36</v>
      </c>
      <c r="S12" s="59"/>
      <c r="T12" s="74" t="s">
        <v>53</v>
      </c>
    </row>
    <row r="13" spans="1:20" ht="42" customHeight="1" x14ac:dyDescent="0.2">
      <c r="A13" s="16" t="s">
        <v>55</v>
      </c>
      <c r="B13" s="33" t="s">
        <v>26</v>
      </c>
      <c r="C13" s="33" t="s">
        <v>24</v>
      </c>
      <c r="D13" s="12" t="s">
        <v>59</v>
      </c>
      <c r="E13" s="17" t="s">
        <v>56</v>
      </c>
      <c r="F13" s="15" t="s">
        <v>29</v>
      </c>
      <c r="G13" s="15" t="s">
        <v>58</v>
      </c>
      <c r="H13" s="16" t="s">
        <v>57</v>
      </c>
      <c r="I13" s="31">
        <v>2396</v>
      </c>
      <c r="J13" s="15">
        <v>15</v>
      </c>
      <c r="K13" s="32">
        <f t="shared" ref="K13" si="6">SUM(I13)*J13</f>
        <v>35940</v>
      </c>
      <c r="L13" s="31">
        <f t="shared" ref="L13" si="7">SUM(K13)*0.09125</f>
        <v>3279.5250000000001</v>
      </c>
      <c r="M13" s="31">
        <v>0</v>
      </c>
      <c r="N13" s="30">
        <f t="shared" si="5"/>
        <v>39219.525000000001</v>
      </c>
      <c r="O13" s="14" t="s">
        <v>36</v>
      </c>
      <c r="P13" s="14" t="s">
        <v>36</v>
      </c>
      <c r="Q13" s="14" t="s">
        <v>36</v>
      </c>
      <c r="R13" s="14"/>
      <c r="S13" s="59"/>
      <c r="T13" s="74" t="s">
        <v>73</v>
      </c>
    </row>
    <row r="14" spans="1:20" ht="102" x14ac:dyDescent="0.2">
      <c r="A14" s="62" t="s">
        <v>64</v>
      </c>
      <c r="B14" s="39" t="s">
        <v>21</v>
      </c>
      <c r="C14" s="63" t="s">
        <v>24</v>
      </c>
      <c r="D14" s="64" t="s">
        <v>65</v>
      </c>
      <c r="E14" s="64"/>
      <c r="F14" s="65"/>
      <c r="G14" s="65"/>
      <c r="H14" s="66"/>
      <c r="I14" s="67">
        <v>737.58</v>
      </c>
      <c r="J14" s="68">
        <v>7</v>
      </c>
      <c r="K14" s="69">
        <f>SUM(I14)*J14</f>
        <v>5163.0600000000004</v>
      </c>
      <c r="L14" s="70"/>
      <c r="M14" s="70"/>
      <c r="N14" s="71">
        <v>6134.19</v>
      </c>
      <c r="O14" s="14" t="s">
        <v>36</v>
      </c>
      <c r="P14" s="14" t="s">
        <v>36</v>
      </c>
      <c r="Q14" s="14"/>
      <c r="R14" s="14"/>
      <c r="S14" s="59"/>
      <c r="T14" s="61" t="s">
        <v>66</v>
      </c>
    </row>
    <row r="15" spans="1:20" ht="51" x14ac:dyDescent="0.2">
      <c r="A15" s="62" t="s">
        <v>64</v>
      </c>
      <c r="B15" s="39" t="s">
        <v>21</v>
      </c>
      <c r="C15" s="63" t="s">
        <v>24</v>
      </c>
      <c r="D15" s="72" t="s">
        <v>67</v>
      </c>
      <c r="E15" s="64"/>
      <c r="F15" s="66"/>
      <c r="G15" s="66"/>
      <c r="H15" s="68"/>
      <c r="I15" s="70">
        <v>3062.99</v>
      </c>
      <c r="J15" s="66">
        <v>1</v>
      </c>
      <c r="K15" s="69">
        <f>SUM(I15)*J15</f>
        <v>3062.99</v>
      </c>
      <c r="L15" s="70"/>
      <c r="M15" s="70"/>
      <c r="N15" s="71">
        <v>3342.49</v>
      </c>
      <c r="O15" s="14" t="s">
        <v>36</v>
      </c>
      <c r="P15" s="14" t="s">
        <v>36</v>
      </c>
      <c r="Q15" s="14"/>
      <c r="R15" s="14"/>
      <c r="S15" s="59"/>
      <c r="T15" s="61" t="s">
        <v>68</v>
      </c>
    </row>
    <row r="16" spans="1:20" ht="51" x14ac:dyDescent="0.2">
      <c r="A16" s="62" t="s">
        <v>64</v>
      </c>
      <c r="B16" s="73" t="s">
        <v>26</v>
      </c>
      <c r="C16" s="63" t="s">
        <v>24</v>
      </c>
      <c r="D16" s="72" t="s">
        <v>69</v>
      </c>
      <c r="E16" s="64"/>
      <c r="F16" s="66"/>
      <c r="G16" s="66"/>
      <c r="H16" s="68"/>
      <c r="I16" s="70">
        <v>2340</v>
      </c>
      <c r="J16" s="66">
        <v>1</v>
      </c>
      <c r="K16" s="69">
        <f>SUM(I16)*J16</f>
        <v>2340</v>
      </c>
      <c r="L16" s="70"/>
      <c r="M16" s="70"/>
      <c r="N16" s="71">
        <v>2553.5300000000002</v>
      </c>
      <c r="O16" s="14" t="s">
        <v>36</v>
      </c>
      <c r="P16" s="14" t="s">
        <v>36</v>
      </c>
      <c r="Q16" s="14"/>
      <c r="R16" s="14"/>
      <c r="S16" s="59"/>
      <c r="T16" s="61" t="s">
        <v>70</v>
      </c>
    </row>
    <row r="17" spans="1:20" ht="157" thickBot="1" x14ac:dyDescent="0.25">
      <c r="A17" s="62" t="s">
        <v>54</v>
      </c>
      <c r="B17" s="39" t="s">
        <v>21</v>
      </c>
      <c r="C17" s="63" t="s">
        <v>25</v>
      </c>
      <c r="D17" s="72" t="s">
        <v>61</v>
      </c>
      <c r="E17" s="64" t="s">
        <v>40</v>
      </c>
      <c r="F17" s="66" t="s">
        <v>22</v>
      </c>
      <c r="G17" s="66" t="s">
        <v>23</v>
      </c>
      <c r="H17" s="68" t="s">
        <v>33</v>
      </c>
      <c r="I17" s="70">
        <v>9250</v>
      </c>
      <c r="J17" s="66" t="s">
        <v>60</v>
      </c>
      <c r="K17" s="69">
        <v>9250</v>
      </c>
      <c r="L17" s="70">
        <v>0</v>
      </c>
      <c r="M17" s="70">
        <v>0</v>
      </c>
      <c r="N17" s="71">
        <f>SUM(K17:M17)</f>
        <v>9250</v>
      </c>
      <c r="O17" s="14" t="s">
        <v>36</v>
      </c>
      <c r="P17" s="14"/>
      <c r="Q17" s="14"/>
      <c r="R17" s="14"/>
      <c r="S17" s="13"/>
      <c r="T17" s="61" t="s">
        <v>72</v>
      </c>
    </row>
    <row r="18" spans="1:20" ht="17" thickBot="1" x14ac:dyDescent="0.25">
      <c r="A18" s="27"/>
      <c r="B18" s="28"/>
      <c r="C18" s="28"/>
      <c r="D18" s="28"/>
      <c r="E18" s="28"/>
      <c r="F18" s="28"/>
      <c r="G18" s="28"/>
      <c r="H18" s="28"/>
      <c r="I18" s="28"/>
      <c r="J18" s="28"/>
      <c r="K18" s="28"/>
      <c r="L18" s="28"/>
      <c r="M18" s="29"/>
      <c r="N18" s="11">
        <f>SUM(N7:N17)</f>
        <v>209126.90625</v>
      </c>
      <c r="O18" s="10"/>
      <c r="P18" s="9"/>
      <c r="Q18" s="9"/>
      <c r="R18" s="9"/>
      <c r="S18" s="8"/>
      <c r="T18" s="7"/>
    </row>
  </sheetData>
  <mergeCells count="6">
    <mergeCell ref="T4:T5"/>
    <mergeCell ref="B1:N1"/>
    <mergeCell ref="B2:R2"/>
    <mergeCell ref="B3:R3"/>
    <mergeCell ref="A4:N4"/>
    <mergeCell ref="O4:S4"/>
  </mergeCells>
  <dataValidations disablePrompts="1" count="1">
    <dataValidation allowBlank="1" showInputMessage="1" showErrorMessage="1" promptTitle="Enter Justification" sqref="E12" xr:uid="{00000000-0002-0000-0400-000000000000}"/>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6"/>
  <sheetViews>
    <sheetView zoomScaleNormal="100" workbookViewId="0">
      <pane ySplit="5" topLeftCell="A6" activePane="bottomLeft" state="frozen"/>
      <selection pane="bottomLeft" activeCell="B13" sqref="B13:B14"/>
    </sheetView>
  </sheetViews>
  <sheetFormatPr baseColWidth="10" defaultColWidth="8.83203125" defaultRowHeight="16" x14ac:dyDescent="0.2"/>
  <cols>
    <col min="1" max="3" width="8.83203125" style="1"/>
    <col min="4" max="4" width="33.1640625" style="1" customWidth="1"/>
    <col min="5" max="5" width="36.6640625" style="1" customWidth="1"/>
    <col min="6" max="8" width="8.83203125" style="3"/>
    <col min="9" max="9" width="10.1640625" style="1" customWidth="1"/>
    <col min="10" max="10" width="8.83203125" style="1"/>
    <col min="11" max="11" width="9.5" style="1" bestFit="1" customWidth="1"/>
    <col min="12" max="12" width="10.6640625" style="1" customWidth="1"/>
    <col min="13" max="13" width="8.83203125" style="1"/>
    <col min="14" max="14" width="14.6640625" style="1" customWidth="1"/>
    <col min="15" max="15" width="8.83203125" style="1"/>
    <col min="16" max="16" width="9.5" style="1" customWidth="1"/>
    <col min="17" max="19" width="8.83203125" style="1"/>
    <col min="20" max="20" width="31.33203125" style="2" customWidth="1"/>
    <col min="21" max="16384" width="8.83203125" style="1"/>
  </cols>
  <sheetData>
    <row r="1" spans="1:20" x14ac:dyDescent="0.2">
      <c r="A1" s="5"/>
      <c r="B1" s="77" t="s">
        <v>1</v>
      </c>
      <c r="C1" s="77"/>
      <c r="D1" s="77"/>
      <c r="E1" s="77"/>
      <c r="F1" s="77"/>
      <c r="G1" s="77"/>
      <c r="H1" s="77"/>
      <c r="I1" s="77"/>
      <c r="J1" s="77"/>
      <c r="K1" s="77"/>
      <c r="L1" s="77"/>
      <c r="M1" s="77"/>
      <c r="N1" s="77"/>
      <c r="O1" s="6"/>
      <c r="P1" s="6"/>
      <c r="Q1" s="6"/>
      <c r="R1" s="6"/>
      <c r="S1" s="5"/>
      <c r="T1" s="4"/>
    </row>
    <row r="2" spans="1:20" x14ac:dyDescent="0.2">
      <c r="A2" s="5"/>
      <c r="B2" s="78" t="s">
        <v>2</v>
      </c>
      <c r="C2" s="79"/>
      <c r="D2" s="80"/>
      <c r="E2" s="80"/>
      <c r="F2" s="80"/>
      <c r="G2" s="80"/>
      <c r="H2" s="80"/>
      <c r="I2" s="80"/>
      <c r="J2" s="80"/>
      <c r="K2" s="80"/>
      <c r="L2" s="80"/>
      <c r="M2" s="80"/>
      <c r="N2" s="80"/>
      <c r="O2" s="80"/>
      <c r="P2" s="80"/>
      <c r="Q2" s="80"/>
      <c r="R2" s="81"/>
      <c r="S2" s="5"/>
      <c r="T2" s="4"/>
    </row>
    <row r="3" spans="1:20" ht="125" customHeight="1" x14ac:dyDescent="0.2">
      <c r="A3" s="5"/>
      <c r="B3" s="82" t="s">
        <v>3</v>
      </c>
      <c r="C3" s="83"/>
      <c r="D3" s="84"/>
      <c r="E3" s="84"/>
      <c r="F3" s="84"/>
      <c r="G3" s="84"/>
      <c r="H3" s="84"/>
      <c r="I3" s="84"/>
      <c r="J3" s="84"/>
      <c r="K3" s="84"/>
      <c r="L3" s="84"/>
      <c r="M3" s="84"/>
      <c r="N3" s="84"/>
      <c r="O3" s="84"/>
      <c r="P3" s="84"/>
      <c r="Q3" s="84"/>
      <c r="R3" s="84"/>
      <c r="S3" s="5"/>
      <c r="T3" s="4"/>
    </row>
    <row r="4" spans="1:20" ht="23" x14ac:dyDescent="0.2">
      <c r="A4" s="85"/>
      <c r="B4" s="85"/>
      <c r="C4" s="85"/>
      <c r="D4" s="85"/>
      <c r="E4" s="85"/>
      <c r="F4" s="85"/>
      <c r="G4" s="85"/>
      <c r="H4" s="85"/>
      <c r="I4" s="85"/>
      <c r="J4" s="85"/>
      <c r="K4" s="85"/>
      <c r="L4" s="85"/>
      <c r="M4" s="85"/>
      <c r="N4" s="85"/>
      <c r="O4" s="86" t="s">
        <v>4</v>
      </c>
      <c r="P4" s="86"/>
      <c r="Q4" s="86"/>
      <c r="R4" s="86"/>
      <c r="S4" s="87"/>
      <c r="T4" s="75" t="s">
        <v>5</v>
      </c>
    </row>
    <row r="5" spans="1:20" ht="130" x14ac:dyDescent="0.2">
      <c r="A5" s="23" t="s">
        <v>6</v>
      </c>
      <c r="B5" s="26" t="s">
        <v>7</v>
      </c>
      <c r="C5" s="26" t="s">
        <v>8</v>
      </c>
      <c r="D5" s="25" t="s">
        <v>9</v>
      </c>
      <c r="E5" s="25" t="s">
        <v>10</v>
      </c>
      <c r="F5" s="23" t="s">
        <v>11</v>
      </c>
      <c r="G5" s="23" t="s">
        <v>12</v>
      </c>
      <c r="H5" s="23" t="s">
        <v>13</v>
      </c>
      <c r="I5" s="23" t="s">
        <v>14</v>
      </c>
      <c r="J5" s="23" t="s">
        <v>15</v>
      </c>
      <c r="K5" s="24" t="s">
        <v>16</v>
      </c>
      <c r="L5" s="23" t="s">
        <v>17</v>
      </c>
      <c r="M5" s="23" t="s">
        <v>18</v>
      </c>
      <c r="N5" s="23" t="s">
        <v>19</v>
      </c>
      <c r="O5" s="22" t="s">
        <v>0</v>
      </c>
      <c r="P5" s="22" t="s">
        <v>28</v>
      </c>
      <c r="Q5" s="22" t="s">
        <v>30</v>
      </c>
      <c r="R5" s="22" t="s">
        <v>31</v>
      </c>
      <c r="S5" s="21" t="s">
        <v>35</v>
      </c>
      <c r="T5" s="76"/>
    </row>
    <row r="6" spans="1:20" x14ac:dyDescent="0.2">
      <c r="A6" s="40"/>
      <c r="B6" s="39"/>
      <c r="C6" s="40"/>
      <c r="D6" s="52"/>
      <c r="E6" s="45"/>
      <c r="F6" s="37"/>
      <c r="G6" s="37"/>
      <c r="H6" s="36"/>
      <c r="I6" s="58"/>
      <c r="J6" s="15"/>
      <c r="K6" s="58"/>
      <c r="L6" s="32"/>
      <c r="M6" s="58"/>
      <c r="N6" s="30"/>
      <c r="O6" s="14"/>
      <c r="P6" s="14"/>
      <c r="Q6" s="14"/>
      <c r="R6" s="14"/>
      <c r="S6" s="13"/>
      <c r="T6" s="45"/>
    </row>
  </sheetData>
  <mergeCells count="6">
    <mergeCell ref="T4:T5"/>
    <mergeCell ref="B1:N1"/>
    <mergeCell ref="B2:R2"/>
    <mergeCell ref="B3:R3"/>
    <mergeCell ref="A4:N4"/>
    <mergeCell ref="O4:S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vt:lpstr>
      <vt:lpstr>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dc:creator>
  <cp:keywords/>
  <dc:description/>
  <cp:lastModifiedBy>Microsoft Office User</cp:lastModifiedBy>
  <cp:revision/>
  <dcterms:created xsi:type="dcterms:W3CDTF">2022-03-15T16:21:09Z</dcterms:created>
  <dcterms:modified xsi:type="dcterms:W3CDTF">2023-02-13T21:48:39Z</dcterms:modified>
  <cp:category/>
  <cp:contentStatus/>
</cp:coreProperties>
</file>